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ha\Documents\Jan\meteorologie\meteo-exc\roční\meteo 2019\"/>
    </mc:Choice>
  </mc:AlternateContent>
  <xr:revisionPtr revIDLastSave="0" documentId="13_ncr:1_{7871879A-B8EA-4A78-A2FE-E808245B13D1}" xr6:coauthVersionLast="45" xr6:coauthVersionMax="45" xr10:uidLastSave="{00000000-0000-0000-0000-000000000000}"/>
  <bookViews>
    <workbookView xWindow="-120" yWindow="-120" windowWidth="25440" windowHeight="15390" xr2:uid="{13667F5D-A2D9-4D9F-9D54-9E3D4CEF5FA6}"/>
  </bookViews>
  <sheets>
    <sheet name="měsíce" sheetId="10" r:id="rId1"/>
    <sheet name="Graf1" sheetId="6" r:id="rId2"/>
    <sheet name="Graf2" sheetId="7" r:id="rId3"/>
    <sheet name="Graf3" sheetId="8" r:id="rId4"/>
    <sheet name="Graf4" sheetId="9" r:id="rId5"/>
  </sheets>
  <externalReferences>
    <externalReference r:id="rId6"/>
  </externalReferences>
  <definedNames>
    <definedName name="_xlnm.Print_Area" localSheetId="0">měsíce!$B$1:$W$41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10" l="1"/>
  <c r="G38" i="10"/>
  <c r="N38" i="10"/>
  <c r="O38" i="10"/>
  <c r="K2" i="10"/>
  <c r="Q6" i="10" s="1"/>
  <c r="C7" i="10"/>
  <c r="D7" i="10"/>
  <c r="E7" i="10"/>
  <c r="F7" i="10"/>
  <c r="V7" i="10" s="1"/>
  <c r="W7" i="10" s="1"/>
  <c r="G7" i="10"/>
  <c r="H7" i="10" s="1"/>
  <c r="I7" i="10"/>
  <c r="J7" i="10" s="1"/>
  <c r="K7" i="10"/>
  <c r="O7" i="10" s="1"/>
  <c r="L7" i="10"/>
  <c r="M7" i="10" s="1"/>
  <c r="C8" i="10"/>
  <c r="D8" i="10"/>
  <c r="E8" i="10"/>
  <c r="F8" i="10"/>
  <c r="T8" i="10" s="1"/>
  <c r="G8" i="10"/>
  <c r="H8" i="10" s="1"/>
  <c r="I8" i="10"/>
  <c r="K8" i="10"/>
  <c r="O8" i="10" s="1"/>
  <c r="L8" i="10"/>
  <c r="M8" i="10" s="1"/>
  <c r="C9" i="10"/>
  <c r="D9" i="10"/>
  <c r="E9" i="10"/>
  <c r="F9" i="10"/>
  <c r="T9" i="10" s="1"/>
  <c r="G9" i="10"/>
  <c r="H9" i="10" s="1"/>
  <c r="I9" i="10"/>
  <c r="J9" i="10" s="1"/>
  <c r="K9" i="10"/>
  <c r="O9" i="10" s="1"/>
  <c r="L9" i="10"/>
  <c r="C10" i="10"/>
  <c r="D10" i="10"/>
  <c r="E10" i="10"/>
  <c r="F10" i="10"/>
  <c r="T10" i="10" s="1"/>
  <c r="G10" i="10"/>
  <c r="H10" i="10" s="1"/>
  <c r="I10" i="10"/>
  <c r="J10" i="10" s="1"/>
  <c r="K10" i="10"/>
  <c r="O10" i="10" s="1"/>
  <c r="L10" i="10"/>
  <c r="M10" i="10"/>
  <c r="C11" i="10"/>
  <c r="D11" i="10"/>
  <c r="E11" i="10"/>
  <c r="F11" i="10"/>
  <c r="V11" i="10" s="1"/>
  <c r="W11" i="10" s="1"/>
  <c r="G11" i="10"/>
  <c r="H11" i="10" s="1"/>
  <c r="I11" i="10"/>
  <c r="J11" i="10" s="1"/>
  <c r="K11" i="10"/>
  <c r="O11" i="10" s="1"/>
  <c r="L11" i="10"/>
  <c r="M11" i="10" s="1"/>
  <c r="C12" i="10"/>
  <c r="D12" i="10"/>
  <c r="E12" i="10"/>
  <c r="F12" i="10"/>
  <c r="D31" i="10" s="1"/>
  <c r="G31" i="10" s="1"/>
  <c r="G12" i="10"/>
  <c r="H12" i="10" s="1"/>
  <c r="I12" i="10"/>
  <c r="J12" i="10" s="1"/>
  <c r="K12" i="10"/>
  <c r="O12" i="10" s="1"/>
  <c r="L12" i="10"/>
  <c r="M12" i="10" s="1"/>
  <c r="C13" i="10"/>
  <c r="D13" i="10"/>
  <c r="E13" i="10"/>
  <c r="F13" i="10"/>
  <c r="D32" i="10" s="1"/>
  <c r="G32" i="10" s="1"/>
  <c r="G13" i="10"/>
  <c r="H13" i="10" s="1"/>
  <c r="I13" i="10"/>
  <c r="J13" i="10" s="1"/>
  <c r="K13" i="10"/>
  <c r="O13" i="10" s="1"/>
  <c r="L13" i="10"/>
  <c r="M13" i="10" s="1"/>
  <c r="C14" i="10"/>
  <c r="D14" i="10"/>
  <c r="E14" i="10"/>
  <c r="F14" i="10"/>
  <c r="D33" i="10" s="1"/>
  <c r="G33" i="10" s="1"/>
  <c r="G14" i="10"/>
  <c r="H14" i="10" s="1"/>
  <c r="I14" i="10"/>
  <c r="J14" i="10" s="1"/>
  <c r="K14" i="10"/>
  <c r="O14" i="10" s="1"/>
  <c r="L14" i="10"/>
  <c r="M14" i="10" s="1"/>
  <c r="T14" i="10"/>
  <c r="C15" i="10"/>
  <c r="D15" i="10"/>
  <c r="E15" i="10"/>
  <c r="F15" i="10"/>
  <c r="D34" i="10" s="1"/>
  <c r="G34" i="10" s="1"/>
  <c r="G15" i="10"/>
  <c r="H15" i="10" s="1"/>
  <c r="I15" i="10"/>
  <c r="J15" i="10" s="1"/>
  <c r="K15" i="10"/>
  <c r="O15" i="10" s="1"/>
  <c r="L15" i="10"/>
  <c r="M15" i="10" s="1"/>
  <c r="C16" i="10"/>
  <c r="D16" i="10"/>
  <c r="E16" i="10"/>
  <c r="F16" i="10"/>
  <c r="T16" i="10" s="1"/>
  <c r="G16" i="10"/>
  <c r="H16" i="10" s="1"/>
  <c r="I16" i="10"/>
  <c r="J16" i="10" s="1"/>
  <c r="K16" i="10"/>
  <c r="O16" i="10" s="1"/>
  <c r="L16" i="10"/>
  <c r="M16" i="10" s="1"/>
  <c r="C17" i="10"/>
  <c r="D17" i="10"/>
  <c r="E17" i="10"/>
  <c r="F17" i="10"/>
  <c r="D36" i="10" s="1"/>
  <c r="G36" i="10" s="1"/>
  <c r="G17" i="10"/>
  <c r="H17" i="10" s="1"/>
  <c r="I17" i="10"/>
  <c r="J17" i="10" s="1"/>
  <c r="K17" i="10"/>
  <c r="O17" i="10" s="1"/>
  <c r="L17" i="10"/>
  <c r="M17" i="10" s="1"/>
  <c r="C18" i="10"/>
  <c r="D18" i="10"/>
  <c r="E18" i="10"/>
  <c r="F18" i="10"/>
  <c r="T18" i="10" s="1"/>
  <c r="G18" i="10"/>
  <c r="H18" i="10" s="1"/>
  <c r="I18" i="10"/>
  <c r="J18" i="10" s="1"/>
  <c r="K18" i="10"/>
  <c r="O18" i="10" s="1"/>
  <c r="L18" i="10"/>
  <c r="M18" i="10" s="1"/>
  <c r="K36" i="10" l="1"/>
  <c r="N36" i="10" s="1"/>
  <c r="F34" i="10"/>
  <c r="D29" i="10"/>
  <c r="G29" i="10" s="1"/>
  <c r="K28" i="10"/>
  <c r="N28" i="10" s="1"/>
  <c r="D37" i="10"/>
  <c r="G37" i="10" s="1"/>
  <c r="K32" i="10"/>
  <c r="N32" i="10" s="1"/>
  <c r="F26" i="10"/>
  <c r="K37" i="10"/>
  <c r="O36" i="10"/>
  <c r="F35" i="10"/>
  <c r="K33" i="10"/>
  <c r="O32" i="10"/>
  <c r="F31" i="10"/>
  <c r="D30" i="10"/>
  <c r="G30" i="10" s="1"/>
  <c r="K29" i="10"/>
  <c r="O28" i="10"/>
  <c r="F27" i="10"/>
  <c r="D26" i="10"/>
  <c r="G26" i="10" s="1"/>
  <c r="F36" i="10"/>
  <c r="D35" i="10"/>
  <c r="G35" i="10" s="1"/>
  <c r="K34" i="10"/>
  <c r="F32" i="10"/>
  <c r="K30" i="10"/>
  <c r="F28" i="10"/>
  <c r="D27" i="10"/>
  <c r="G27" i="10" s="1"/>
  <c r="K26" i="10"/>
  <c r="K25" i="10"/>
  <c r="F37" i="10"/>
  <c r="K35" i="10"/>
  <c r="F33" i="10"/>
  <c r="K31" i="10"/>
  <c r="F29" i="10"/>
  <c r="D28" i="10"/>
  <c r="G28" i="10" s="1"/>
  <c r="K27" i="10"/>
  <c r="D25" i="10"/>
  <c r="F19" i="10"/>
  <c r="T19" i="10" s="1"/>
  <c r="V15" i="10"/>
  <c r="W15" i="10" s="1"/>
  <c r="V17" i="10"/>
  <c r="W17" i="10" s="1"/>
  <c r="C19" i="10"/>
  <c r="E19" i="10"/>
  <c r="V14" i="10"/>
  <c r="W14" i="10" s="1"/>
  <c r="T12" i="10"/>
  <c r="I19" i="10"/>
  <c r="J19" i="10" s="1"/>
  <c r="Q7" i="10"/>
  <c r="V9" i="10"/>
  <c r="W9" i="10" s="1"/>
  <c r="V6" i="10"/>
  <c r="V18" i="10"/>
  <c r="W18" i="10" s="1"/>
  <c r="L19" i="10"/>
  <c r="M19" i="10" s="1"/>
  <c r="D19" i="10"/>
  <c r="V13" i="10"/>
  <c r="W13" i="10" s="1"/>
  <c r="K19" i="10"/>
  <c r="G19" i="10"/>
  <c r="H19" i="10" s="1"/>
  <c r="T17" i="10"/>
  <c r="V16" i="10"/>
  <c r="W16" i="10" s="1"/>
  <c r="T13" i="10"/>
  <c r="V12" i="10"/>
  <c r="W12" i="10" s="1"/>
  <c r="M9" i="10"/>
  <c r="V8" i="10"/>
  <c r="W8" i="10" s="1"/>
  <c r="J8" i="10"/>
  <c r="T15" i="10"/>
  <c r="T11" i="10"/>
  <c r="V10" i="10"/>
  <c r="W10" i="10" s="1"/>
  <c r="T7" i="10"/>
  <c r="N37" i="10" l="1"/>
  <c r="O37" i="10"/>
  <c r="N29" i="10"/>
  <c r="O29" i="10"/>
  <c r="N33" i="10"/>
  <c r="O33" i="10"/>
  <c r="O34" i="10"/>
  <c r="N34" i="10"/>
  <c r="O31" i="10"/>
  <c r="N31" i="10"/>
  <c r="O30" i="10"/>
  <c r="N30" i="10"/>
  <c r="O35" i="10"/>
  <c r="N35" i="10"/>
  <c r="O27" i="10"/>
  <c r="N27" i="10"/>
  <c r="O26" i="10"/>
  <c r="M28" i="10"/>
  <c r="M32" i="10"/>
  <c r="M36" i="10"/>
  <c r="M29" i="10"/>
  <c r="M27" i="10"/>
  <c r="M31" i="10"/>
  <c r="M35" i="10"/>
  <c r="M33" i="10"/>
  <c r="M37" i="10"/>
  <c r="M26" i="10"/>
  <c r="M30" i="10"/>
  <c r="M34" i="10"/>
  <c r="N26" i="10"/>
  <c r="Q8" i="10"/>
  <c r="R7" i="10"/>
  <c r="Q19" i="10"/>
  <c r="O19" i="10"/>
  <c r="R8" i="10" l="1"/>
  <c r="Q9" i="10"/>
  <c r="R9" i="10" l="1"/>
  <c r="Q10" i="10"/>
  <c r="Q11" i="10" l="1"/>
  <c r="R10" i="10"/>
  <c r="R11" i="10" l="1"/>
  <c r="Q12" i="10"/>
  <c r="R12" i="10" l="1"/>
  <c r="Q13" i="10"/>
  <c r="Q14" i="10" l="1"/>
  <c r="R13" i="10"/>
  <c r="R14" i="10" l="1"/>
  <c r="Q15" i="10"/>
  <c r="R15" i="10" l="1"/>
  <c r="Q16" i="10"/>
  <c r="Q17" i="10" l="1"/>
  <c r="R16" i="10"/>
  <c r="R17" i="10" l="1"/>
  <c r="Q18" i="10"/>
  <c r="R18" i="10" s="1"/>
</calcChain>
</file>

<file path=xl/sharedStrings.xml><?xml version="1.0" encoding="utf-8"?>
<sst xmlns="http://schemas.openxmlformats.org/spreadsheetml/2006/main" count="84" uniqueCount="44">
  <si>
    <t>Meteorologie</t>
  </si>
  <si>
    <t xml:space="preserve">Stanice Mořkov </t>
  </si>
  <si>
    <t>měsíce</t>
  </si>
  <si>
    <t>měsíc</t>
  </si>
  <si>
    <t>Teplota  C</t>
  </si>
  <si>
    <t>srážky</t>
  </si>
  <si>
    <t>srovnání s dlouh. normálem</t>
  </si>
  <si>
    <t>prům. teplota</t>
  </si>
  <si>
    <t>průměry</t>
  </si>
  <si>
    <t>denní extrémy</t>
  </si>
  <si>
    <t>nar. způsobem</t>
  </si>
  <si>
    <t>nar.způs.</t>
  </si>
  <si>
    <t>maxim.</t>
  </si>
  <si>
    <t>minim</t>
  </si>
  <si>
    <t>příz.min.</t>
  </si>
  <si>
    <t>průměr</t>
  </si>
  <si>
    <t>maxim</t>
  </si>
  <si>
    <t>datum</t>
  </si>
  <si>
    <t>celkem</t>
  </si>
  <si>
    <t>max.</t>
  </si>
  <si>
    <t>normál</t>
  </si>
  <si>
    <t>%</t>
  </si>
  <si>
    <t>odch.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</si>
  <si>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</si>
  <si>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</si>
  <si>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</si>
  <si>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</si>
  <si>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</si>
  <si>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</si>
  <si>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</si>
  <si>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</si>
  <si>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</si>
  <si>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</si>
  <si>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</si>
  <si>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</si>
  <si>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rok </t>
  </si>
  <si>
    <t>odchylka</t>
  </si>
  <si>
    <t>2016 kumul..</t>
  </si>
  <si>
    <t>dlouhod. kumul.</t>
  </si>
  <si>
    <t>dlouhod.</t>
  </si>
  <si>
    <t>2019 kumul.</t>
  </si>
  <si>
    <t>dlouh.kumul.</t>
  </si>
  <si>
    <t>narůst. způsobem</t>
  </si>
  <si>
    <t>Teploty pro graf: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</si>
</sst>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 CE"/>
      <charset val="238"/>
    </font>
    <font>
      <sz val="14"/>
      <name val="Arial CE"/>
      <family val="2"/>
      <charset val="238"/>
    </font>
    <font>
      <sz val="10"/>
      <name val="Arial CE"/>
      <family val="2"/>
      <charset val="238"/>
    </font>
    <font>
      <sz val="10"/>
      <color theme="0"/>
      <name val="Arial CE"/>
      <family val="2"/>
      <charset val="238"/>
    </font>
    <font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i/>
      <sz val="8"/>
      <name val="Arial CE"/>
      <charset val="238"/>
    </font>
    <font>
      <b/>
      <i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5" xfId="0" applyFont="1" applyBorder="1"/>
    <xf numFmtId="0" fontId="5" fillId="0" borderId="8" xfId="0" applyFont="1" applyBorder="1"/>
    <xf numFmtId="0" fontId="5" fillId="0" borderId="15" xfId="0" applyFont="1" applyBorder="1"/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164" fontId="2" fillId="0" borderId="2" xfId="0" applyNumberFormat="1" applyFont="1" applyBorder="1"/>
    <xf numFmtId="164" fontId="2" fillId="0" borderId="21" xfId="0" applyNumberFormat="1" applyFont="1" applyBorder="1"/>
    <xf numFmtId="1" fontId="6" fillId="0" borderId="21" xfId="0" applyNumberFormat="1" applyFont="1" applyBorder="1" applyAlignment="1">
      <alignment horizontal="center"/>
    </xf>
    <xf numFmtId="1" fontId="7" fillId="0" borderId="21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1" fontId="2" fillId="0" borderId="22" xfId="0" applyNumberFormat="1" applyFont="1" applyBorder="1" applyAlignment="1">
      <alignment horizontal="right"/>
    </xf>
    <xf numFmtId="164" fontId="2" fillId="0" borderId="23" xfId="0" applyNumberFormat="1" applyFont="1" applyBorder="1"/>
    <xf numFmtId="0" fontId="2" fillId="0" borderId="23" xfId="0" applyFont="1" applyBorder="1"/>
    <xf numFmtId="164" fontId="2" fillId="0" borderId="24" xfId="0" applyNumberFormat="1" applyFont="1" applyBorder="1"/>
    <xf numFmtId="164" fontId="2" fillId="0" borderId="10" xfId="0" applyNumberFormat="1" applyFont="1" applyBorder="1"/>
    <xf numFmtId="164" fontId="2" fillId="0" borderId="13" xfId="0" applyNumberFormat="1" applyFont="1" applyBorder="1"/>
    <xf numFmtId="1" fontId="6" fillId="0" borderId="13" xfId="0" applyNumberFormat="1" applyFont="1" applyBorder="1" applyAlignment="1">
      <alignment horizontal="center"/>
    </xf>
    <xf numFmtId="1" fontId="7" fillId="0" borderId="13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1" fontId="2" fillId="0" borderId="25" xfId="0" applyNumberFormat="1" applyFont="1" applyBorder="1" applyAlignment="1">
      <alignment horizontal="right"/>
    </xf>
    <xf numFmtId="164" fontId="2" fillId="0" borderId="16" xfId="0" applyNumberFormat="1" applyFont="1" applyBorder="1"/>
    <xf numFmtId="1" fontId="2" fillId="0" borderId="16" xfId="0" applyNumberFormat="1" applyFont="1" applyBorder="1"/>
    <xf numFmtId="164" fontId="2" fillId="0" borderId="26" xfId="0" applyNumberFormat="1" applyFont="1" applyBorder="1"/>
    <xf numFmtId="164" fontId="2" fillId="0" borderId="8" xfId="0" applyNumberFormat="1" applyFont="1" applyBorder="1"/>
    <xf numFmtId="164" fontId="2" fillId="0" borderId="15" xfId="0" applyNumberFormat="1" applyFont="1" applyBorder="1"/>
    <xf numFmtId="0" fontId="6" fillId="0" borderId="15" xfId="0" applyFont="1" applyBorder="1" applyAlignment="1">
      <alignment horizontal="center"/>
    </xf>
    <xf numFmtId="1" fontId="2" fillId="0" borderId="17" xfId="0" applyNumberFormat="1" applyFont="1" applyBorder="1" applyAlignment="1">
      <alignment horizontal="right"/>
    </xf>
    <xf numFmtId="164" fontId="2" fillId="0" borderId="18" xfId="0" applyNumberFormat="1" applyFont="1" applyBorder="1"/>
    <xf numFmtId="1" fontId="2" fillId="0" borderId="18" xfId="0" applyNumberFormat="1" applyFont="1" applyBorder="1"/>
    <xf numFmtId="164" fontId="2" fillId="0" borderId="19" xfId="0" applyNumberFormat="1" applyFont="1" applyBorder="1"/>
    <xf numFmtId="164" fontId="2" fillId="0" borderId="20" xfId="0" applyNumberFormat="1" applyFont="1" applyBorder="1"/>
    <xf numFmtId="0" fontId="6" fillId="0" borderId="21" xfId="0" applyFont="1" applyBorder="1" applyAlignment="1">
      <alignment horizontal="center"/>
    </xf>
    <xf numFmtId="1" fontId="2" fillId="0" borderId="23" xfId="0" applyNumberFormat="1" applyFont="1" applyBorder="1"/>
    <xf numFmtId="1" fontId="2" fillId="0" borderId="27" xfId="0" applyNumberFormat="1" applyFont="1" applyBorder="1" applyAlignment="1">
      <alignment horizontal="right"/>
    </xf>
    <xf numFmtId="164" fontId="2" fillId="0" borderId="28" xfId="0" applyNumberFormat="1" applyFont="1" applyBorder="1"/>
    <xf numFmtId="1" fontId="2" fillId="0" borderId="28" xfId="0" applyNumberFormat="1" applyFont="1" applyBorder="1"/>
    <xf numFmtId="164" fontId="2" fillId="0" borderId="29" xfId="0" applyNumberFormat="1" applyFont="1" applyBorder="1"/>
    <xf numFmtId="164" fontId="2" fillId="0" borderId="30" xfId="0" applyNumberFormat="1" applyFont="1" applyBorder="1"/>
    <xf numFmtId="1" fontId="2" fillId="0" borderId="31" xfId="0" applyNumberFormat="1" applyFont="1" applyBorder="1" applyAlignment="1">
      <alignment horizontal="right"/>
    </xf>
    <xf numFmtId="164" fontId="2" fillId="0" borderId="32" xfId="0" applyNumberFormat="1" applyFont="1" applyBorder="1"/>
    <xf numFmtId="1" fontId="2" fillId="0" borderId="32" xfId="0" applyNumberFormat="1" applyFont="1" applyBorder="1"/>
    <xf numFmtId="164" fontId="2" fillId="0" borderId="33" xfId="0" applyNumberFormat="1" applyFont="1" applyBorder="1"/>
    <xf numFmtId="164" fontId="2" fillId="0" borderId="7" xfId="0" applyNumberFormat="1" applyFont="1" applyBorder="1"/>
    <xf numFmtId="164" fontId="2" fillId="0" borderId="34" xfId="0" applyNumberFormat="1" applyFont="1" applyBorder="1"/>
    <xf numFmtId="0" fontId="6" fillId="0" borderId="34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2" fillId="0" borderId="35" xfId="0" applyFont="1" applyBorder="1"/>
    <xf numFmtId="164" fontId="2" fillId="0" borderId="36" xfId="0" applyNumberFormat="1" applyFont="1" applyBorder="1"/>
    <xf numFmtId="0" fontId="8" fillId="0" borderId="36" xfId="0" applyFont="1" applyBorder="1" applyAlignment="1">
      <alignment horizontal="center"/>
    </xf>
    <xf numFmtId="164" fontId="2" fillId="0" borderId="35" xfId="0" applyNumberFormat="1" applyFont="1" applyBorder="1"/>
    <xf numFmtId="1" fontId="2" fillId="0" borderId="37" xfId="0" applyNumberFormat="1" applyFont="1" applyBorder="1" applyAlignment="1">
      <alignment horizontal="right"/>
    </xf>
    <xf numFmtId="164" fontId="2" fillId="0" borderId="38" xfId="0" applyNumberFormat="1" applyFont="1" applyBorder="1"/>
    <xf numFmtId="0" fontId="2" fillId="0" borderId="38" xfId="0" applyFont="1" applyBorder="1"/>
    <xf numFmtId="0" fontId="2" fillId="0" borderId="39" xfId="0" applyFont="1" applyBorder="1"/>
    <xf numFmtId="164" fontId="2" fillId="0" borderId="40" xfId="0" applyNumberFormat="1" applyFont="1" applyBorder="1"/>
    <xf numFmtId="0" fontId="2" fillId="0" borderId="22" xfId="0" applyFont="1" applyBorder="1"/>
    <xf numFmtId="0" fontId="2" fillId="0" borderId="31" xfId="0" applyFont="1" applyBorder="1"/>
    <xf numFmtId="164" fontId="5" fillId="0" borderId="41" xfId="0" applyNumberFormat="1" applyFont="1" applyBorder="1"/>
    <xf numFmtId="164" fontId="2" fillId="0" borderId="41" xfId="0" applyNumberFormat="1" applyFont="1" applyBorder="1"/>
    <xf numFmtId="1" fontId="5" fillId="0" borderId="37" xfId="0" applyNumberFormat="1" applyFont="1" applyBorder="1" applyAlignment="1">
      <alignment horizontal="right"/>
    </xf>
    <xf numFmtId="164" fontId="2" fillId="0" borderId="42" xfId="0" applyNumberFormat="1" applyFont="1" applyBorder="1"/>
    <xf numFmtId="164" fontId="5" fillId="0" borderId="38" xfId="0" applyNumberFormat="1" applyFont="1" applyBorder="1"/>
    <xf numFmtId="0" fontId="5" fillId="0" borderId="38" xfId="0" applyFont="1" applyBorder="1"/>
    <xf numFmtId="164" fontId="5" fillId="0" borderId="43" xfId="0" applyNumberFormat="1" applyFont="1" applyBorder="1"/>
    <xf numFmtId="1" fontId="5" fillId="0" borderId="27" xfId="0" applyNumberFormat="1" applyFont="1" applyBorder="1" applyAlignment="1">
      <alignment horizontal="right"/>
    </xf>
    <xf numFmtId="164" fontId="2" fillId="0" borderId="31" xfId="0" applyNumberFormat="1" applyFont="1" applyBorder="1"/>
    <xf numFmtId="164" fontId="2" fillId="0" borderId="43" xfId="0" applyNumberFormat="1" applyFont="1" applyBorder="1"/>
    <xf numFmtId="164" fontId="5" fillId="0" borderId="28" xfId="0" applyNumberFormat="1" applyFont="1" applyBorder="1"/>
    <xf numFmtId="164" fontId="5" fillId="0" borderId="12" xfId="0" applyNumberFormat="1" applyFont="1" applyBorder="1"/>
    <xf numFmtId="1" fontId="5" fillId="0" borderId="25" xfId="0" applyNumberFormat="1" applyFont="1" applyBorder="1" applyAlignment="1">
      <alignment horizontal="right"/>
    </xf>
    <xf numFmtId="164" fontId="2" fillId="0" borderId="25" xfId="0" applyNumberFormat="1" applyFont="1" applyBorder="1"/>
    <xf numFmtId="164" fontId="2" fillId="0" borderId="12" xfId="0" applyNumberFormat="1" applyFont="1" applyBorder="1"/>
    <xf numFmtId="164" fontId="5" fillId="0" borderId="16" xfId="0" applyNumberFormat="1" applyFont="1" applyBorder="1"/>
    <xf numFmtId="164" fontId="5" fillId="0" borderId="44" xfId="0" applyNumberFormat="1" applyFont="1" applyBorder="1"/>
    <xf numFmtId="1" fontId="5" fillId="0" borderId="22" xfId="0" applyNumberFormat="1" applyFont="1" applyBorder="1" applyAlignment="1">
      <alignment horizontal="right"/>
    </xf>
    <xf numFmtId="164" fontId="2" fillId="0" borderId="22" xfId="0" applyNumberFormat="1" applyFont="1" applyBorder="1"/>
    <xf numFmtId="164" fontId="2" fillId="0" borderId="44" xfId="0" applyNumberFormat="1" applyFont="1" applyBorder="1"/>
    <xf numFmtId="164" fontId="5" fillId="0" borderId="23" xfId="0" applyNumberFormat="1" applyFont="1" applyBorder="1"/>
    <xf numFmtId="1" fontId="5" fillId="0" borderId="17" xfId="0" applyNumberFormat="1" applyFont="1" applyBorder="1" applyAlignment="1">
      <alignment horizontal="right"/>
    </xf>
    <xf numFmtId="164" fontId="5" fillId="0" borderId="18" xfId="0" applyNumberFormat="1" applyFont="1" applyBorder="1"/>
    <xf numFmtId="1" fontId="5" fillId="0" borderId="31" xfId="0" applyNumberFormat="1" applyFont="1" applyBorder="1" applyAlignment="1">
      <alignment horizontal="right"/>
    </xf>
    <xf numFmtId="164" fontId="5" fillId="0" borderId="32" xfId="0" applyNumberFormat="1" applyFont="1" applyBorder="1"/>
    <xf numFmtId="164" fontId="5" fillId="0" borderId="45" xfId="0" applyNumberFormat="1" applyFont="1" applyBorder="1"/>
    <xf numFmtId="0" fontId="2" fillId="0" borderId="37" xfId="0" applyFont="1" applyBorder="1"/>
    <xf numFmtId="164" fontId="2" fillId="0" borderId="45" xfId="0" applyNumberFormat="1" applyFont="1" applyBorder="1"/>
    <xf numFmtId="0" fontId="5" fillId="0" borderId="46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/>
    <xf numFmtId="0" fontId="0" fillId="0" borderId="5" xfId="0" applyBorder="1" applyAlignment="1">
      <alignment horizontal="center"/>
    </xf>
    <xf numFmtId="0" fontId="2" fillId="0" borderId="50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16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chartsheet" Target="chart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Průměrné teploty na stanici Mořkov v roce 201</a:t>
            </a:r>
            <a:r>
              <a:rPr lang="cs-CZ"/>
              <a:t>9</a:t>
            </a:r>
            <a:r>
              <a:rPr lang="en-US"/>
              <a:t> ve srovnání s dlouhodobým průměrem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3880497022354039E-2"/>
          <c:y val="0.13513182581021119"/>
          <c:w val="0.91793493565147655"/>
          <c:h val="0.77375959334198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měsíce!$C$25</c:f>
              <c:strCache>
                <c:ptCount val="1"/>
                <c:pt idx="0">
                  <c:v>dlouhod.</c:v>
                </c:pt>
              </c:strCache>
            </c:strRef>
          </c:tx>
          <c:invertIfNegative val="0"/>
          <c:cat>
            <c:strRef>
              <c:f>měsíce!$B$26:$B$37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měsíce!$C$26:$C$37</c:f>
              <c:numCache>
                <c:formatCode>0.0</c:formatCode>
                <c:ptCount val="12"/>
                <c:pt idx="0">
                  <c:v>-1.5897580645161289</c:v>
                </c:pt>
                <c:pt idx="1">
                  <c:v>-0.81134382945336081</c:v>
                </c:pt>
                <c:pt idx="2">
                  <c:v>3.1471975806451615</c:v>
                </c:pt>
                <c:pt idx="3">
                  <c:v>8.0502499999999984</c:v>
                </c:pt>
                <c:pt idx="4">
                  <c:v>13.296633064516129</c:v>
                </c:pt>
                <c:pt idx="5">
                  <c:v>16.3487875</c:v>
                </c:pt>
                <c:pt idx="6">
                  <c:v>18.150020161290321</c:v>
                </c:pt>
                <c:pt idx="7">
                  <c:v>17.540262096774196</c:v>
                </c:pt>
                <c:pt idx="8">
                  <c:v>13.121854166666669</c:v>
                </c:pt>
                <c:pt idx="9">
                  <c:v>8.9263830645161288</c:v>
                </c:pt>
                <c:pt idx="10">
                  <c:v>3.8950041666666677</c:v>
                </c:pt>
                <c:pt idx="11">
                  <c:v>-0.12562500000000007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2-4032-97A2-4E2A24D93795}"/>
            </c:ext>
          </c:extLst>
        </c:ser>
        <c:ser>
          <c:idx val="1"/>
          <c:order val="1"/>
          <c:tx>
            <c:strRef>
              <c:f>měsíce!$D$25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měsíce!$B$26:$B$37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měsíce!$D$26:$D$37</c:f>
              <c:numCache>
                <c:formatCode>0.0</c:formatCode>
                <c:ptCount val="12"/>
                <c:pt idx="0">
                  <c:v>-1.5282258064516128</c:v>
                </c:pt>
                <c:pt idx="1">
                  <c:v>2.9848214285714287</c:v>
                </c:pt>
                <c:pt idx="2">
                  <c:v>6.3048387096774192</c:v>
                </c:pt>
                <c:pt idx="3">
                  <c:v>10.470689655172412</c:v>
                </c:pt>
                <c:pt idx="4">
                  <c:v>11.537096774193552</c:v>
                </c:pt>
                <c:pt idx="5">
                  <c:v>21.433333333333337</c:v>
                </c:pt>
                <c:pt idx="6">
                  <c:v>19.015322580645162</c:v>
                </c:pt>
                <c:pt idx="7">
                  <c:v>19.836290322580645</c:v>
                </c:pt>
                <c:pt idx="8">
                  <c:v>14.166666666666668</c:v>
                </c:pt>
                <c:pt idx="9">
                  <c:v>11.63306451612903</c:v>
                </c:pt>
                <c:pt idx="10">
                  <c:v>8.7733333333333334</c:v>
                </c:pt>
                <c:pt idx="11">
                  <c:v>4.0233870967741936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D2-4032-97A2-4E2A24D93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556992"/>
        <c:axId val="125566976"/>
      </c:barChart>
      <c:lineChart>
        <c:grouping val="standard"/>
        <c:varyColors val="0"/>
        <c:ser>
          <c:idx val="2"/>
          <c:order val="2"/>
          <c:tx>
            <c:strRef>
              <c:f>měsíce!$E$25</c:f>
              <c:strCache>
                <c:ptCount val="1"/>
                <c:pt idx="0">
                  <c:v>dlouh.kumul.</c:v>
                </c:pt>
              </c:strCache>
            </c:strRef>
          </c:tx>
          <c:marker>
            <c:symbol val="none"/>
          </c:marker>
          <c:cat>
            <c:strRef>
              <c:f>měsíce!$B$26:$B$37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měsíce!$E$26:$E$37</c:f>
              <c:numCache>
                <c:formatCode>0.0</c:formatCode>
                <c:ptCount val="12"/>
                <c:pt idx="0">
                  <c:v>-1.5897580645161289</c:v>
                </c:pt>
                <c:pt idx="1">
                  <c:v>-1.2005509469847451</c:v>
                </c:pt>
                <c:pt idx="2">
                  <c:v>0.2486985622252238</c:v>
                </c:pt>
                <c:pt idx="3">
                  <c:v>2.1990864216689174</c:v>
                </c:pt>
                <c:pt idx="4">
                  <c:v>4.4185957502383602</c:v>
                </c:pt>
                <c:pt idx="5">
                  <c:v>6.4069610418652996</c:v>
                </c:pt>
                <c:pt idx="6">
                  <c:v>8.0845409160688728</c:v>
                </c:pt>
                <c:pt idx="7">
                  <c:v>9.2665060636570384</c:v>
                </c:pt>
                <c:pt idx="8">
                  <c:v>9.694878075102551</c:v>
                </c:pt>
                <c:pt idx="9">
                  <c:v>9.61802857404391</c:v>
                </c:pt>
                <c:pt idx="10">
                  <c:v>9.0977536279187081</c:v>
                </c:pt>
                <c:pt idx="11">
                  <c:v>8.3291387422588166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D2-4032-97A2-4E2A24D93795}"/>
            </c:ext>
          </c:extLst>
        </c:ser>
        <c:ser>
          <c:idx val="3"/>
          <c:order val="3"/>
          <c:tx>
            <c:strRef>
              <c:f>měsíce!$F$25</c:f>
              <c:strCache>
                <c:ptCount val="1"/>
                <c:pt idx="0">
                  <c:v>2019 kumul.</c:v>
                </c:pt>
              </c:strCache>
            </c:strRef>
          </c:tx>
          <c:marker>
            <c:symbol val="none"/>
          </c:marker>
          <c:cat>
            <c:strRef>
              <c:f>měsíce!$B$26:$B$37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měsíce!$F$26:$F$37</c:f>
              <c:numCache>
                <c:formatCode>0.0</c:formatCode>
                <c:ptCount val="12"/>
                <c:pt idx="0">
                  <c:v>-1.5282258064516128</c:v>
                </c:pt>
                <c:pt idx="1">
                  <c:v>0.72829781105990798</c:v>
                </c:pt>
                <c:pt idx="2">
                  <c:v>2.587144777265745</c:v>
                </c:pt>
                <c:pt idx="3">
                  <c:v>4.5580309967424117</c:v>
                </c:pt>
                <c:pt idx="4">
                  <c:v>5.9538441522326391</c:v>
                </c:pt>
                <c:pt idx="5">
                  <c:v>8.533759015749423</c:v>
                </c:pt>
                <c:pt idx="6">
                  <c:v>10.031125239305956</c:v>
                </c:pt>
                <c:pt idx="7">
                  <c:v>11.256770874715293</c:v>
                </c:pt>
                <c:pt idx="8">
                  <c:v>11.580092629376558</c:v>
                </c:pt>
                <c:pt idx="9">
                  <c:v>11.585389818051805</c:v>
                </c:pt>
                <c:pt idx="10">
                  <c:v>11.329748319441034</c:v>
                </c:pt>
                <c:pt idx="11">
                  <c:v>10.720884884218798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D2-4032-97A2-4E2A24D93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556992"/>
        <c:axId val="125566976"/>
      </c:lineChart>
      <c:catAx>
        <c:axId val="125556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5566976"/>
        <c:crossesAt val="-5"/>
        <c:auto val="1"/>
        <c:lblAlgn val="ctr"/>
        <c:lblOffset val="100"/>
        <c:noMultiLvlLbl val="0"/>
      </c:catAx>
      <c:valAx>
        <c:axId val="1255669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oC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255569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Srážky na stanici Mořkov v roce 201</a:t>
            </a:r>
            <a:r>
              <a:rPr lang="cs-CZ"/>
              <a:t>9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9437611991157204E-2"/>
          <c:y val="5.0895652635610356E-2"/>
          <c:w val="0.85048624558475583"/>
          <c:h val="0.80719388250183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měsíce!$J$25</c:f>
              <c:strCache>
                <c:ptCount val="1"/>
                <c:pt idx="0">
                  <c:v>dlouhod.</c:v>
                </c:pt>
              </c:strCache>
            </c:strRef>
          </c:tx>
          <c:invertIfNegative val="0"/>
          <c:cat>
            <c:strRef>
              <c:f>měsíce!$I$26:$I$37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měsíce!$J$26:$J$37</c:f>
              <c:numCache>
                <c:formatCode>0</c:formatCode>
                <c:ptCount val="12"/>
                <c:pt idx="0">
                  <c:v>39</c:v>
                </c:pt>
                <c:pt idx="1">
                  <c:v>39</c:v>
                </c:pt>
                <c:pt idx="2">
                  <c:v>48</c:v>
                </c:pt>
                <c:pt idx="3">
                  <c:v>59</c:v>
                </c:pt>
                <c:pt idx="4">
                  <c:v>100</c:v>
                </c:pt>
                <c:pt idx="5">
                  <c:v>105</c:v>
                </c:pt>
                <c:pt idx="6">
                  <c:v>109</c:v>
                </c:pt>
                <c:pt idx="7">
                  <c:v>90</c:v>
                </c:pt>
                <c:pt idx="8">
                  <c:v>81</c:v>
                </c:pt>
                <c:pt idx="9">
                  <c:v>50</c:v>
                </c:pt>
                <c:pt idx="10">
                  <c:v>54</c:v>
                </c:pt>
                <c:pt idx="1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4-4AFE-9105-CC12324661E0}"/>
            </c:ext>
          </c:extLst>
        </c:ser>
        <c:ser>
          <c:idx val="1"/>
          <c:order val="1"/>
          <c:tx>
            <c:strRef>
              <c:f>měsíce!$K$25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měsíce!$I$26:$I$37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měsíce!$K$26:$K$37</c:f>
              <c:numCache>
                <c:formatCode>0.0</c:formatCode>
                <c:ptCount val="12"/>
                <c:pt idx="0">
                  <c:v>46.4</c:v>
                </c:pt>
                <c:pt idx="1">
                  <c:v>41.699999999999996</c:v>
                </c:pt>
                <c:pt idx="2">
                  <c:v>39.999999999999993</c:v>
                </c:pt>
                <c:pt idx="3">
                  <c:v>85.1</c:v>
                </c:pt>
                <c:pt idx="4">
                  <c:v>190.7</c:v>
                </c:pt>
                <c:pt idx="5">
                  <c:v>66.100000000000009</c:v>
                </c:pt>
                <c:pt idx="6">
                  <c:v>74.299999999999983</c:v>
                </c:pt>
                <c:pt idx="7">
                  <c:v>133</c:v>
                </c:pt>
                <c:pt idx="8">
                  <c:v>86.199999999999989</c:v>
                </c:pt>
                <c:pt idx="9">
                  <c:v>44.499999999999993</c:v>
                </c:pt>
                <c:pt idx="10">
                  <c:v>46.6</c:v>
                </c:pt>
                <c:pt idx="11">
                  <c:v>70.600000000000009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74-4AFE-9105-CC1232466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628416"/>
        <c:axId val="125629952"/>
      </c:barChart>
      <c:lineChart>
        <c:grouping val="standard"/>
        <c:varyColors val="0"/>
        <c:ser>
          <c:idx val="2"/>
          <c:order val="2"/>
          <c:tx>
            <c:strRef>
              <c:f>měsíce!$L$25</c:f>
              <c:strCache>
                <c:ptCount val="1"/>
                <c:pt idx="0">
                  <c:v>dlouhod. kumul.</c:v>
                </c:pt>
              </c:strCache>
            </c:strRef>
          </c:tx>
          <c:marker>
            <c:symbol val="none"/>
          </c:marker>
          <c:cat>
            <c:strRef>
              <c:f>měsíce!$I$26:$I$37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měsíce!$L$26:$L$37</c:f>
              <c:numCache>
                <c:formatCode>0</c:formatCode>
                <c:ptCount val="12"/>
                <c:pt idx="0">
                  <c:v>39</c:v>
                </c:pt>
                <c:pt idx="1">
                  <c:v>78</c:v>
                </c:pt>
                <c:pt idx="2">
                  <c:v>126</c:v>
                </c:pt>
                <c:pt idx="3">
                  <c:v>185</c:v>
                </c:pt>
                <c:pt idx="4">
                  <c:v>285</c:v>
                </c:pt>
                <c:pt idx="5">
                  <c:v>390</c:v>
                </c:pt>
                <c:pt idx="6">
                  <c:v>499</c:v>
                </c:pt>
                <c:pt idx="7">
                  <c:v>589</c:v>
                </c:pt>
                <c:pt idx="8">
                  <c:v>670</c:v>
                </c:pt>
                <c:pt idx="9">
                  <c:v>720</c:v>
                </c:pt>
                <c:pt idx="10">
                  <c:v>774</c:v>
                </c:pt>
                <c:pt idx="11">
                  <c:v>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74-4AFE-9105-CC12324661E0}"/>
            </c:ext>
          </c:extLst>
        </c:ser>
        <c:ser>
          <c:idx val="3"/>
          <c:order val="3"/>
          <c:tx>
            <c:strRef>
              <c:f>měsíce!$M$25</c:f>
              <c:strCache>
                <c:ptCount val="1"/>
                <c:pt idx="0">
                  <c:v>2016 kumul..</c:v>
                </c:pt>
              </c:strCache>
            </c:strRef>
          </c:tx>
          <c:marker>
            <c:symbol val="none"/>
          </c:marker>
          <c:cat>
            <c:strRef>
              <c:f>měsíce!$I$26:$I$37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měsíce!$M$26:$M$37</c:f>
              <c:numCache>
                <c:formatCode>0.0</c:formatCode>
                <c:ptCount val="12"/>
                <c:pt idx="0">
                  <c:v>46.4</c:v>
                </c:pt>
                <c:pt idx="1">
                  <c:v>88.1</c:v>
                </c:pt>
                <c:pt idx="2">
                  <c:v>128.1</c:v>
                </c:pt>
                <c:pt idx="3">
                  <c:v>213.2</c:v>
                </c:pt>
                <c:pt idx="4">
                  <c:v>403.9</c:v>
                </c:pt>
                <c:pt idx="5">
                  <c:v>470</c:v>
                </c:pt>
                <c:pt idx="6">
                  <c:v>544.29999999999995</c:v>
                </c:pt>
                <c:pt idx="7">
                  <c:v>677.3</c:v>
                </c:pt>
                <c:pt idx="8">
                  <c:v>763.5</c:v>
                </c:pt>
                <c:pt idx="9">
                  <c:v>808</c:v>
                </c:pt>
                <c:pt idx="10">
                  <c:v>854.6</c:v>
                </c:pt>
                <c:pt idx="11">
                  <c:v>925.2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74-4AFE-9105-CC1232466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703680"/>
        <c:axId val="125631872"/>
      </c:lineChart>
      <c:catAx>
        <c:axId val="125628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5629952"/>
        <c:crosses val="autoZero"/>
        <c:auto val="1"/>
        <c:lblAlgn val="ctr"/>
        <c:lblOffset val="100"/>
        <c:noMultiLvlLbl val="0"/>
      </c:catAx>
      <c:valAx>
        <c:axId val="1256299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 v měsíci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25628416"/>
        <c:crosses val="autoZero"/>
        <c:crossBetween val="between"/>
      </c:valAx>
      <c:valAx>
        <c:axId val="12563187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 kumulativně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25703680"/>
        <c:crosses val="max"/>
        <c:crossBetween val="between"/>
      </c:valAx>
      <c:catAx>
        <c:axId val="12570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5631872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K</a:t>
            </a:r>
            <a:r>
              <a:rPr lang="en-US"/>
              <a:t>umulativní vývoj průměrných teplot v roce 2019 ve srovnání s dlouholetým průměrem a extrémy</a:t>
            </a:r>
          </a:p>
        </c:rich>
      </c:tx>
      <c:layout>
        <c:manualLayout>
          <c:xMode val="edge"/>
          <c:yMode val="edge"/>
          <c:x val="0.12731090751250046"/>
          <c:y val="1.26829266668852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'[1]pro grafy'!$B$6</c:f>
              <c:strCache>
                <c:ptCount val="1"/>
                <c:pt idx="0">
                  <c:v>dl.prúměr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'[1]pro grafy'!$B$7:$B$18</c:f>
              <c:numCache>
                <c:formatCode>0.0</c:formatCode>
                <c:ptCount val="12"/>
                <c:pt idx="0">
                  <c:v>-1.6</c:v>
                </c:pt>
                <c:pt idx="1">
                  <c:v>-1.2005509469847448</c:v>
                </c:pt>
                <c:pt idx="2">
                  <c:v>0.24869856222522393</c:v>
                </c:pt>
                <c:pt idx="3">
                  <c:v>2.1990864216689174</c:v>
                </c:pt>
                <c:pt idx="4">
                  <c:v>4.4185957502383602</c:v>
                </c:pt>
                <c:pt idx="5">
                  <c:v>6.4069610418653005</c:v>
                </c:pt>
                <c:pt idx="6">
                  <c:v>8.0845409160688746</c:v>
                </c:pt>
                <c:pt idx="7">
                  <c:v>9.2665060636570402</c:v>
                </c:pt>
                <c:pt idx="8">
                  <c:v>9.6948780751025545</c:v>
                </c:pt>
                <c:pt idx="9">
                  <c:v>9.6180285740439118</c:v>
                </c:pt>
                <c:pt idx="10">
                  <c:v>9.0977536279187081</c:v>
                </c:pt>
                <c:pt idx="11">
                  <c:v>8.3291387422588148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EE-48CD-A1AA-62F28A8C33B1}"/>
            </c:ext>
          </c:extLst>
        </c:ser>
        <c:ser>
          <c:idx val="2"/>
          <c:order val="1"/>
          <c:tx>
            <c:strRef>
              <c:f>'[1]pro grafy'!$C$6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'[1]pro grafy'!$C$7:$C$18</c:f>
              <c:numCache>
                <c:formatCode>0.0</c:formatCode>
                <c:ptCount val="12"/>
                <c:pt idx="0">
                  <c:v>-1.5282258064516128</c:v>
                </c:pt>
                <c:pt idx="1">
                  <c:v>0.72829781105990798</c:v>
                </c:pt>
                <c:pt idx="2">
                  <c:v>2.587144777265745</c:v>
                </c:pt>
                <c:pt idx="3">
                  <c:v>4.5580309967424117</c:v>
                </c:pt>
                <c:pt idx="4">
                  <c:v>5.9538441522326391</c:v>
                </c:pt>
                <c:pt idx="5">
                  <c:v>8.533759015749423</c:v>
                </c:pt>
                <c:pt idx="6">
                  <c:v>10.031125239305956</c:v>
                </c:pt>
                <c:pt idx="7">
                  <c:v>11.256770874715293</c:v>
                </c:pt>
                <c:pt idx="8">
                  <c:v>11.580092629376558</c:v>
                </c:pt>
                <c:pt idx="9">
                  <c:v>11.585389818051805</c:v>
                </c:pt>
                <c:pt idx="10">
                  <c:v>11.329748319441034</c:v>
                </c:pt>
                <c:pt idx="11">
                  <c:v>10.720884884218798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EE-48CD-A1AA-62F28A8C33B1}"/>
            </c:ext>
          </c:extLst>
        </c:ser>
        <c:ser>
          <c:idx val="3"/>
          <c:order val="2"/>
          <c:tx>
            <c:strRef>
              <c:f>'[1]pro grafy'!$D$6</c:f>
              <c:strCache>
                <c:ptCount val="1"/>
                <c:pt idx="0">
                  <c:v>nejt. 2018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'[1]pro grafy'!$D$7:$D$18</c:f>
              <c:numCache>
                <c:formatCode>0.0</c:formatCode>
                <c:ptCount val="12"/>
                <c:pt idx="0">
                  <c:v>2.536290322580645</c:v>
                </c:pt>
                <c:pt idx="1">
                  <c:v>-0.3858726958525347</c:v>
                </c:pt>
                <c:pt idx="2">
                  <c:v>0.21560099846390171</c:v>
                </c:pt>
                <c:pt idx="3">
                  <c:v>3.8371317833306851</c:v>
                </c:pt>
                <c:pt idx="4">
                  <c:v>6.3671247815032581</c:v>
                </c:pt>
                <c:pt idx="5">
                  <c:v>8.2444095401416035</c:v>
                </c:pt>
                <c:pt idx="6">
                  <c:v>9.8409455044531704</c:v>
                </c:pt>
                <c:pt idx="7">
                  <c:v>11.202157961557814</c:v>
                </c:pt>
                <c:pt idx="8">
                  <c:v>11.646455225088427</c:v>
                </c:pt>
                <c:pt idx="9">
                  <c:v>11.589229057418295</c:v>
                </c:pt>
                <c:pt idx="10">
                  <c:v>11.107329446137843</c:v>
                </c:pt>
                <c:pt idx="11">
                  <c:v>10.35060306756184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EE-48CD-A1AA-62F28A8C33B1}"/>
            </c:ext>
          </c:extLst>
        </c:ser>
        <c:ser>
          <c:idx val="4"/>
          <c:order val="3"/>
          <c:tx>
            <c:strRef>
              <c:f>'[1]pro grafy'!$E$6</c:f>
              <c:strCache>
                <c:ptCount val="1"/>
                <c:pt idx="0">
                  <c:v>nejchl. 1996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'[1]pro grafy'!$E$7:$E$18</c:f>
              <c:numCache>
                <c:formatCode>0.0</c:formatCode>
                <c:ptCount val="12"/>
                <c:pt idx="0">
                  <c:v>-4.9451612903225808</c:v>
                </c:pt>
                <c:pt idx="1">
                  <c:v>-5.0122358175750836</c:v>
                </c:pt>
                <c:pt idx="2">
                  <c:v>-4.0027808676307002</c:v>
                </c:pt>
                <c:pt idx="3">
                  <c:v>-1.1904189840563586</c:v>
                </c:pt>
                <c:pt idx="4">
                  <c:v>1.779922877271042</c:v>
                </c:pt>
                <c:pt idx="5">
                  <c:v>4.2499357310592023</c:v>
                </c:pt>
                <c:pt idx="6">
                  <c:v>5.9888850045023583</c:v>
                </c:pt>
                <c:pt idx="7">
                  <c:v>7.3560001853911761</c:v>
                </c:pt>
                <c:pt idx="8">
                  <c:v>7.6086668314588231</c:v>
                </c:pt>
                <c:pt idx="9">
                  <c:v>7.8168324063774559</c:v>
                </c:pt>
                <c:pt idx="10">
                  <c:v>7.670150672464354</c:v>
                </c:pt>
                <c:pt idx="11">
                  <c:v>6.5901112347052271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EE-48CD-A1AA-62F28A8C3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0211808"/>
        <c:axId val="620212136"/>
      </c:lineChart>
      <c:catAx>
        <c:axId val="62021180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20212136"/>
        <c:crossesAt val="-6"/>
        <c:auto val="1"/>
        <c:lblAlgn val="ctr"/>
        <c:lblOffset val="100"/>
        <c:noMultiLvlLbl val="0"/>
      </c:catAx>
      <c:valAx>
        <c:axId val="620212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°C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2021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Kumulativní průběh srážek v roce 2019 ve srovnání se 40 letým průměrem a extrémy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'[1]pro grafy'!$G$6</c:f>
              <c:strCache>
                <c:ptCount val="1"/>
                <c:pt idx="0">
                  <c:v>měsíc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'[1]pro grafy'!$G$7:$G$18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98-454B-9667-59DD3ED86797}"/>
            </c:ext>
          </c:extLst>
        </c:ser>
        <c:ser>
          <c:idx val="1"/>
          <c:order val="1"/>
          <c:tx>
            <c:strRef>
              <c:f>'[1]pro grafy'!$H$6</c:f>
              <c:strCache>
                <c:ptCount val="1"/>
                <c:pt idx="0">
                  <c:v>dl.prúměr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'[1]pro grafy'!$H$7:$H$18</c:f>
              <c:numCache>
                <c:formatCode>General</c:formatCode>
                <c:ptCount val="12"/>
                <c:pt idx="0">
                  <c:v>39</c:v>
                </c:pt>
                <c:pt idx="1">
                  <c:v>78</c:v>
                </c:pt>
                <c:pt idx="2">
                  <c:v>126</c:v>
                </c:pt>
                <c:pt idx="3">
                  <c:v>185</c:v>
                </c:pt>
                <c:pt idx="4">
                  <c:v>285</c:v>
                </c:pt>
                <c:pt idx="5">
                  <c:v>390</c:v>
                </c:pt>
                <c:pt idx="6">
                  <c:v>499</c:v>
                </c:pt>
                <c:pt idx="7">
                  <c:v>589</c:v>
                </c:pt>
                <c:pt idx="8">
                  <c:v>670</c:v>
                </c:pt>
                <c:pt idx="9">
                  <c:v>720</c:v>
                </c:pt>
                <c:pt idx="10">
                  <c:v>774</c:v>
                </c:pt>
                <c:pt idx="11">
                  <c:v>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98-454B-9667-59DD3ED86797}"/>
            </c:ext>
          </c:extLst>
        </c:ser>
        <c:ser>
          <c:idx val="2"/>
          <c:order val="2"/>
          <c:tx>
            <c:strRef>
              <c:f>'[1]pro grafy'!$I$6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'[1]pro grafy'!$I$7:$I$18</c:f>
              <c:numCache>
                <c:formatCode>General</c:formatCode>
                <c:ptCount val="12"/>
                <c:pt idx="0">
                  <c:v>46.4</c:v>
                </c:pt>
                <c:pt idx="1">
                  <c:v>88.1</c:v>
                </c:pt>
                <c:pt idx="2">
                  <c:v>128.1</c:v>
                </c:pt>
                <c:pt idx="3">
                  <c:v>213.2</c:v>
                </c:pt>
                <c:pt idx="4">
                  <c:v>403.9</c:v>
                </c:pt>
                <c:pt idx="5">
                  <c:v>470</c:v>
                </c:pt>
                <c:pt idx="6">
                  <c:v>544.29999999999995</c:v>
                </c:pt>
                <c:pt idx="7">
                  <c:v>677.3</c:v>
                </c:pt>
                <c:pt idx="8">
                  <c:v>763.5</c:v>
                </c:pt>
                <c:pt idx="9">
                  <c:v>808</c:v>
                </c:pt>
                <c:pt idx="10">
                  <c:v>854.6</c:v>
                </c:pt>
                <c:pt idx="11">
                  <c:v>925.2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98-454B-9667-59DD3ED86797}"/>
            </c:ext>
          </c:extLst>
        </c:ser>
        <c:ser>
          <c:idx val="3"/>
          <c:order val="3"/>
          <c:tx>
            <c:strRef>
              <c:f>'[1]pro grafy'!$J$6</c:f>
              <c:strCache>
                <c:ptCount val="1"/>
                <c:pt idx="0">
                  <c:v>nejvlhčí 2010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'[1]pro grafy'!$J$7:$J$18</c:f>
              <c:numCache>
                <c:formatCode>General</c:formatCode>
                <c:ptCount val="12"/>
                <c:pt idx="0">
                  <c:v>57.900000000000013</c:v>
                </c:pt>
                <c:pt idx="1">
                  <c:v>100.80000000000001</c:v>
                </c:pt>
                <c:pt idx="2">
                  <c:v>127.80000000000001</c:v>
                </c:pt>
                <c:pt idx="3">
                  <c:v>216.7</c:v>
                </c:pt>
                <c:pt idx="4">
                  <c:v>597.29999999999995</c:v>
                </c:pt>
                <c:pt idx="5">
                  <c:v>689.3</c:v>
                </c:pt>
                <c:pt idx="6">
                  <c:v>870.59999999999991</c:v>
                </c:pt>
                <c:pt idx="7">
                  <c:v>1000.6999999999999</c:v>
                </c:pt>
                <c:pt idx="8">
                  <c:v>1098.5</c:v>
                </c:pt>
                <c:pt idx="9">
                  <c:v>1121.9000000000001</c:v>
                </c:pt>
                <c:pt idx="10">
                  <c:v>1182.3000000000002</c:v>
                </c:pt>
                <c:pt idx="11">
                  <c:v>1239.7000000000003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98-454B-9667-59DD3ED86797}"/>
            </c:ext>
          </c:extLst>
        </c:ser>
        <c:ser>
          <c:idx val="4"/>
          <c:order val="4"/>
          <c:tx>
            <c:strRef>
              <c:f>'[1]pro grafy'!$K$6</c:f>
              <c:strCache>
                <c:ptCount val="1"/>
                <c:pt idx="0">
                  <c:v>nejsušší 2015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'[1]pro grafy'!$K$7:$K$18</c:f>
              <c:numCache>
                <c:formatCode>General</c:formatCode>
                <c:ptCount val="12"/>
                <c:pt idx="0">
                  <c:v>53.9</c:v>
                </c:pt>
                <c:pt idx="1">
                  <c:v>95</c:v>
                </c:pt>
                <c:pt idx="2">
                  <c:v>139.5</c:v>
                </c:pt>
                <c:pt idx="3">
                  <c:v>185.5</c:v>
                </c:pt>
                <c:pt idx="4">
                  <c:v>255.8</c:v>
                </c:pt>
                <c:pt idx="5">
                  <c:v>302.7</c:v>
                </c:pt>
                <c:pt idx="6">
                  <c:v>347</c:v>
                </c:pt>
                <c:pt idx="7">
                  <c:v>439.5</c:v>
                </c:pt>
                <c:pt idx="8">
                  <c:v>484.2</c:v>
                </c:pt>
                <c:pt idx="9">
                  <c:v>514.4</c:v>
                </c:pt>
                <c:pt idx="10">
                  <c:v>557.79999999999995</c:v>
                </c:pt>
                <c:pt idx="11">
                  <c:v>573.59999999999991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98-454B-9667-59DD3ED86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568680"/>
        <c:axId val="444567040"/>
      </c:lineChart>
      <c:catAx>
        <c:axId val="44456868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44567040"/>
        <c:crosses val="autoZero"/>
        <c:auto val="1"/>
        <c:lblAlgn val="ctr"/>
        <c:lblOffset val="100"/>
        <c:noMultiLvlLbl val="0"/>
      </c:catAx>
      <c:valAx>
        <c:axId val="44456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44568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9F151C8-CAFC-4FB2-BCA3-87792AFFE3D5}">
  <sheetPr/>
  <sheetViews>
    <sheetView zoomScale="117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4148A6E-F789-4375-A715-5394598409E2}">
  <sheetPr/>
  <sheetViews>
    <sheetView zoomScale="117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A8D34A3-EBB8-4A32-9021-58D4DC50F3FD}">
  <sheetPr/>
  <sheetViews>
    <sheetView zoomScale="117" workbookViewId="0" zoomToFit="1"/>
  </sheetViews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B9AA725-BC50-4682-9CE6-1F5CEBA2AC21}">
  <sheetPr/>
  <sheetViews>
    <sheetView zoomScale="11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7051" cy="6008077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713F105-6473-46F5-A10F-69C533A310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7051" cy="6008077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3D82D83-02CD-4ECB-8328-2C10B163D0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7051" cy="6008077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E03C5B1-8069-45E0-9933-15FDBE81046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7051" cy="6008077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20442C3-4BB3-4E34-9CED-32387EF071F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teo%20ro&#269;n&#237;%20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OV. mo-sm-Čr"/>
      <sheetName val="leden"/>
      <sheetName val="únor"/>
      <sheetName val="březen"/>
      <sheetName val="duben"/>
      <sheetName val="květen"/>
      <sheetName val="červen"/>
      <sheetName val="červenec"/>
      <sheetName val="srpen"/>
      <sheetName val="září"/>
      <sheetName val="říjen"/>
      <sheetName val="listopad"/>
      <sheetName val="prosinec"/>
      <sheetName val="pro grafy"/>
      <sheetName val="pentády"/>
      <sheetName val="dekády"/>
      <sheetName val="měsíce"/>
      <sheetName val="rok"/>
      <sheetName val="Graf1"/>
      <sheetName val="Graf2"/>
      <sheetName val="Graf3"/>
      <sheetName val="Graf4"/>
      <sheetName val="Graf5"/>
      <sheetName val="Graf6"/>
      <sheetName val="Graf7"/>
      <sheetName val="Graf8"/>
      <sheetName val="Graf1-6"/>
      <sheetName val="Graf 1-7"/>
      <sheetName val="Graf 1-8"/>
      <sheetName val="Graf 1-9"/>
      <sheetName val="Graf 1-10"/>
      <sheetName val="Graf 1-11"/>
    </sheetNames>
    <sheetDataSet>
      <sheetData sheetId="0"/>
      <sheetData sheetId="1">
        <row r="1">
          <cell r="D1">
            <v>2019</v>
          </cell>
        </row>
        <row r="6">
          <cell r="B6">
            <v>5.7</v>
          </cell>
          <cell r="C6">
            <v>-2.2000000000000002</v>
          </cell>
          <cell r="D6">
            <v>-4.3</v>
          </cell>
          <cell r="E6">
            <v>2.5</v>
          </cell>
          <cell r="F6">
            <v>4.7</v>
          </cell>
          <cell r="G6">
            <v>4.8</v>
          </cell>
          <cell r="H6">
            <v>4.2</v>
          </cell>
          <cell r="I6">
            <v>4.3</v>
          </cell>
          <cell r="J6">
            <v>89</v>
          </cell>
          <cell r="K6">
            <v>90</v>
          </cell>
          <cell r="L6">
            <v>96</v>
          </cell>
          <cell r="O6">
            <v>1</v>
          </cell>
        </row>
        <row r="7">
          <cell r="B7">
            <v>4.9000000000000004</v>
          </cell>
          <cell r="C7">
            <v>-2.5</v>
          </cell>
          <cell r="D7">
            <v>0.3</v>
          </cell>
          <cell r="E7">
            <v>1.6</v>
          </cell>
          <cell r="F7">
            <v>0.3</v>
          </cell>
          <cell r="G7">
            <v>-1.2</v>
          </cell>
          <cell r="H7">
            <v>-0.12499999999999994</v>
          </cell>
          <cell r="I7">
            <v>4</v>
          </cell>
          <cell r="J7">
            <v>83</v>
          </cell>
          <cell r="K7">
            <v>98</v>
          </cell>
          <cell r="L7">
            <v>70</v>
          </cell>
          <cell r="M7">
            <v>3</v>
          </cell>
          <cell r="O7">
            <v>2</v>
          </cell>
        </row>
        <row r="8">
          <cell r="B8">
            <v>-1.1000000000000001</v>
          </cell>
          <cell r="C8">
            <v>-3.7</v>
          </cell>
          <cell r="D8">
            <v>-4.5</v>
          </cell>
          <cell r="E8">
            <v>-3</v>
          </cell>
          <cell r="F8">
            <v>-2.7</v>
          </cell>
          <cell r="G8">
            <v>-3.4</v>
          </cell>
          <cell r="H8">
            <v>-3.125</v>
          </cell>
          <cell r="I8">
            <v>1.1000000000000001</v>
          </cell>
          <cell r="J8">
            <v>68</v>
          </cell>
          <cell r="K8">
            <v>83</v>
          </cell>
          <cell r="L8">
            <v>83</v>
          </cell>
          <cell r="M8">
            <v>1</v>
          </cell>
          <cell r="N8">
            <v>3</v>
          </cell>
          <cell r="O8">
            <v>3</v>
          </cell>
        </row>
        <row r="9">
          <cell r="B9">
            <v>-2.1</v>
          </cell>
          <cell r="C9">
            <v>-4.8</v>
          </cell>
          <cell r="D9">
            <v>-4.8</v>
          </cell>
          <cell r="E9">
            <v>-4.3</v>
          </cell>
          <cell r="F9">
            <v>-3.1</v>
          </cell>
          <cell r="G9">
            <v>-2.9</v>
          </cell>
          <cell r="H9">
            <v>-3.3000000000000003</v>
          </cell>
          <cell r="I9">
            <v>4.9000000000000004</v>
          </cell>
          <cell r="J9">
            <v>87</v>
          </cell>
          <cell r="K9">
            <v>70</v>
          </cell>
          <cell r="L9">
            <v>90</v>
          </cell>
          <cell r="M9">
            <v>5</v>
          </cell>
          <cell r="N9">
            <v>3</v>
          </cell>
          <cell r="O9">
            <v>4</v>
          </cell>
        </row>
        <row r="10">
          <cell r="B10">
            <v>2.5</v>
          </cell>
          <cell r="C10">
            <v>-3</v>
          </cell>
          <cell r="D10">
            <v>-2.2000000000000002</v>
          </cell>
          <cell r="E10">
            <v>1.1000000000000001</v>
          </cell>
          <cell r="F10">
            <v>1.6</v>
          </cell>
          <cell r="G10">
            <v>1.8</v>
          </cell>
          <cell r="H10">
            <v>1.575</v>
          </cell>
          <cell r="I10">
            <v>7.1</v>
          </cell>
          <cell r="J10">
            <v>94</v>
          </cell>
          <cell r="K10">
            <v>99</v>
          </cell>
          <cell r="L10">
            <v>89</v>
          </cell>
          <cell r="N10">
            <v>7</v>
          </cell>
          <cell r="O10">
            <v>5</v>
          </cell>
        </row>
        <row r="11">
          <cell r="B11">
            <v>2.2999999999999998</v>
          </cell>
          <cell r="C11">
            <v>-3.9</v>
          </cell>
          <cell r="D11">
            <v>-1.9</v>
          </cell>
          <cell r="E11">
            <v>0.1</v>
          </cell>
          <cell r="F11">
            <v>-2.1</v>
          </cell>
          <cell r="G11">
            <v>-3.8</v>
          </cell>
          <cell r="H11">
            <v>-2.4</v>
          </cell>
          <cell r="I11">
            <v>2.5</v>
          </cell>
          <cell r="J11">
            <v>90</v>
          </cell>
          <cell r="K11">
            <v>83</v>
          </cell>
          <cell r="L11">
            <v>83</v>
          </cell>
          <cell r="M11">
            <v>2</v>
          </cell>
          <cell r="N11">
            <v>5</v>
          </cell>
          <cell r="O11">
            <v>6</v>
          </cell>
        </row>
        <row r="12">
          <cell r="B12">
            <v>-3.2</v>
          </cell>
          <cell r="C12">
            <v>-16.399999999999999</v>
          </cell>
          <cell r="D12">
            <v>-18.5</v>
          </cell>
          <cell r="E12">
            <v>-14.1</v>
          </cell>
          <cell r="F12">
            <v>-4.5999999999999996</v>
          </cell>
          <cell r="G12">
            <v>-3.2</v>
          </cell>
          <cell r="H12">
            <v>-6.2749999999999995</v>
          </cell>
          <cell r="J12">
            <v>90</v>
          </cell>
          <cell r="K12">
            <v>67</v>
          </cell>
          <cell r="L12">
            <v>75</v>
          </cell>
          <cell r="N12">
            <v>7</v>
          </cell>
          <cell r="O12">
            <v>7</v>
          </cell>
        </row>
        <row r="13">
          <cell r="B13">
            <v>1.7</v>
          </cell>
          <cell r="C13">
            <v>-3.4</v>
          </cell>
          <cell r="D13">
            <v>-3.9</v>
          </cell>
          <cell r="E13">
            <v>0.1</v>
          </cell>
          <cell r="F13">
            <v>-0.3</v>
          </cell>
          <cell r="G13">
            <v>1.1000000000000001</v>
          </cell>
          <cell r="H13">
            <v>0.5</v>
          </cell>
          <cell r="I13">
            <v>3.2</v>
          </cell>
          <cell r="J13">
            <v>89</v>
          </cell>
          <cell r="K13">
            <v>89</v>
          </cell>
          <cell r="L13">
            <v>91</v>
          </cell>
          <cell r="M13">
            <v>3</v>
          </cell>
          <cell r="N13">
            <v>7</v>
          </cell>
          <cell r="O13">
            <v>8</v>
          </cell>
        </row>
        <row r="14">
          <cell r="B14">
            <v>2.2999999999999998</v>
          </cell>
          <cell r="C14">
            <v>-0.3</v>
          </cell>
          <cell r="D14">
            <v>0</v>
          </cell>
          <cell r="E14">
            <v>1.3</v>
          </cell>
          <cell r="F14">
            <v>1.4</v>
          </cell>
          <cell r="G14">
            <v>0.2</v>
          </cell>
          <cell r="H14">
            <v>0.77500000000000013</v>
          </cell>
          <cell r="I14">
            <v>1.5</v>
          </cell>
          <cell r="J14">
            <v>94</v>
          </cell>
          <cell r="K14">
            <v>90</v>
          </cell>
          <cell r="L14">
            <v>99</v>
          </cell>
          <cell r="M14">
            <v>1</v>
          </cell>
          <cell r="N14">
            <v>10</v>
          </cell>
          <cell r="O14">
            <v>9</v>
          </cell>
        </row>
        <row r="15">
          <cell r="B15">
            <v>0.5</v>
          </cell>
          <cell r="C15">
            <v>-3.3</v>
          </cell>
          <cell r="D15">
            <v>-2.8</v>
          </cell>
          <cell r="E15">
            <v>0.2</v>
          </cell>
          <cell r="F15">
            <v>-1.6</v>
          </cell>
          <cell r="G15">
            <v>-3.1</v>
          </cell>
          <cell r="H15">
            <v>-1.9</v>
          </cell>
          <cell r="I15">
            <v>1.8</v>
          </cell>
          <cell r="J15">
            <v>100</v>
          </cell>
          <cell r="K15">
            <v>91</v>
          </cell>
          <cell r="L15">
            <v>94</v>
          </cell>
          <cell r="M15">
            <v>1</v>
          </cell>
          <cell r="N15">
            <v>9</v>
          </cell>
          <cell r="O15">
            <v>10</v>
          </cell>
        </row>
        <row r="16">
          <cell r="B16">
            <v>-2.2999999999999998</v>
          </cell>
          <cell r="C16">
            <v>-5.6</v>
          </cell>
          <cell r="D16">
            <v>-4.5999999999999996</v>
          </cell>
          <cell r="E16">
            <v>-4.4000000000000004</v>
          </cell>
          <cell r="F16">
            <v>-3.3</v>
          </cell>
          <cell r="G16">
            <v>-3.5</v>
          </cell>
          <cell r="H16">
            <v>-3.6749999999999998</v>
          </cell>
          <cell r="I16">
            <v>2.4</v>
          </cell>
          <cell r="J16">
            <v>95</v>
          </cell>
          <cell r="K16">
            <v>81</v>
          </cell>
          <cell r="L16">
            <v>82</v>
          </cell>
          <cell r="M16">
            <v>2</v>
          </cell>
          <cell r="N16">
            <v>10</v>
          </cell>
          <cell r="O16">
            <v>11</v>
          </cell>
        </row>
        <row r="17">
          <cell r="B17">
            <v>2.5</v>
          </cell>
          <cell r="C17">
            <v>-3.7</v>
          </cell>
          <cell r="D17">
            <v>-3.9</v>
          </cell>
          <cell r="E17">
            <v>-0.2</v>
          </cell>
          <cell r="F17">
            <v>2.1</v>
          </cell>
          <cell r="G17">
            <v>2.1</v>
          </cell>
          <cell r="H17">
            <v>1.5249999999999999</v>
          </cell>
          <cell r="I17">
            <v>3.3</v>
          </cell>
          <cell r="J17">
            <v>91</v>
          </cell>
          <cell r="K17">
            <v>88</v>
          </cell>
          <cell r="L17">
            <v>85</v>
          </cell>
          <cell r="N17">
            <v>12</v>
          </cell>
          <cell r="O17">
            <v>12</v>
          </cell>
        </row>
        <row r="18">
          <cell r="B18">
            <v>3.4</v>
          </cell>
          <cell r="C18">
            <v>1.3</v>
          </cell>
          <cell r="D18">
            <v>0.5</v>
          </cell>
          <cell r="E18">
            <v>1.9</v>
          </cell>
          <cell r="F18">
            <v>2.8</v>
          </cell>
          <cell r="G18">
            <v>2.5</v>
          </cell>
          <cell r="H18">
            <v>2.4249999999999998</v>
          </cell>
          <cell r="I18">
            <v>1.4</v>
          </cell>
          <cell r="J18">
            <v>91</v>
          </cell>
          <cell r="K18">
            <v>89</v>
          </cell>
          <cell r="L18">
            <v>89</v>
          </cell>
          <cell r="N18">
            <v>11</v>
          </cell>
          <cell r="O18">
            <v>13</v>
          </cell>
        </row>
        <row r="19">
          <cell r="B19">
            <v>3.9</v>
          </cell>
          <cell r="C19">
            <v>-3.4</v>
          </cell>
          <cell r="D19">
            <v>1</v>
          </cell>
          <cell r="E19">
            <v>2.8</v>
          </cell>
          <cell r="F19">
            <v>0.4</v>
          </cell>
          <cell r="G19">
            <v>-2.5</v>
          </cell>
          <cell r="H19">
            <v>-0.45000000000000007</v>
          </cell>
          <cell r="I19">
            <v>0.9</v>
          </cell>
          <cell r="J19">
            <v>85</v>
          </cell>
          <cell r="K19">
            <v>89</v>
          </cell>
          <cell r="L19">
            <v>63</v>
          </cell>
          <cell r="N19">
            <v>7</v>
          </cell>
          <cell r="O19">
            <v>14</v>
          </cell>
        </row>
        <row r="20">
          <cell r="B20">
            <v>2.2999999999999998</v>
          </cell>
          <cell r="C20">
            <v>-5.9</v>
          </cell>
          <cell r="D20">
            <v>-10</v>
          </cell>
          <cell r="E20">
            <v>-1.5</v>
          </cell>
          <cell r="F20">
            <v>1.6</v>
          </cell>
          <cell r="G20">
            <v>2</v>
          </cell>
          <cell r="H20">
            <v>1.0249999999999999</v>
          </cell>
          <cell r="I20">
            <v>0.1</v>
          </cell>
          <cell r="J20">
            <v>75</v>
          </cell>
          <cell r="K20">
            <v>74</v>
          </cell>
          <cell r="L20">
            <v>87</v>
          </cell>
          <cell r="N20">
            <v>6</v>
          </cell>
          <cell r="O20">
            <v>15</v>
          </cell>
        </row>
        <row r="21">
          <cell r="B21">
            <v>4.9000000000000004</v>
          </cell>
          <cell r="C21">
            <v>1.7</v>
          </cell>
          <cell r="D21">
            <v>0.9</v>
          </cell>
          <cell r="E21">
            <v>3</v>
          </cell>
          <cell r="F21">
            <v>3.7</v>
          </cell>
          <cell r="G21">
            <v>3.1</v>
          </cell>
          <cell r="H21">
            <v>3.2250000000000001</v>
          </cell>
          <cell r="I21">
            <v>0.1</v>
          </cell>
          <cell r="J21">
            <v>89</v>
          </cell>
          <cell r="K21">
            <v>84</v>
          </cell>
          <cell r="L21">
            <v>76</v>
          </cell>
          <cell r="N21">
            <v>4</v>
          </cell>
          <cell r="O21">
            <v>16</v>
          </cell>
        </row>
        <row r="22">
          <cell r="B22">
            <v>7.3</v>
          </cell>
          <cell r="C22">
            <v>2.9</v>
          </cell>
          <cell r="D22">
            <v>-0.3</v>
          </cell>
          <cell r="E22">
            <v>4</v>
          </cell>
          <cell r="F22">
            <v>6.3</v>
          </cell>
          <cell r="G22">
            <v>5.7</v>
          </cell>
          <cell r="H22">
            <v>5.4249999999999998</v>
          </cell>
          <cell r="J22">
            <v>60</v>
          </cell>
          <cell r="K22">
            <v>61</v>
          </cell>
          <cell r="L22">
            <v>65</v>
          </cell>
          <cell r="O22">
            <v>17</v>
          </cell>
        </row>
        <row r="23">
          <cell r="B23">
            <v>6.1</v>
          </cell>
          <cell r="C23">
            <v>-4.3</v>
          </cell>
          <cell r="D23">
            <v>0.9</v>
          </cell>
          <cell r="E23">
            <v>2.7</v>
          </cell>
          <cell r="F23">
            <v>2.1</v>
          </cell>
          <cell r="G23">
            <v>-3.9</v>
          </cell>
          <cell r="H23">
            <v>-0.74999999999999978</v>
          </cell>
          <cell r="I23">
            <v>0.7</v>
          </cell>
          <cell r="J23">
            <v>70</v>
          </cell>
          <cell r="K23">
            <v>65</v>
          </cell>
          <cell r="L23">
            <v>88</v>
          </cell>
          <cell r="M23">
            <v>1</v>
          </cell>
          <cell r="O23">
            <v>18</v>
          </cell>
        </row>
        <row r="24">
          <cell r="B24">
            <v>2.2000000000000002</v>
          </cell>
          <cell r="C24">
            <v>-10.5</v>
          </cell>
          <cell r="D24">
            <v>-12.8</v>
          </cell>
          <cell r="E24">
            <v>-9.6999999999999993</v>
          </cell>
          <cell r="F24">
            <v>1.7</v>
          </cell>
          <cell r="G24">
            <v>-5.5</v>
          </cell>
          <cell r="H24">
            <v>-4.75</v>
          </cell>
          <cell r="J24">
            <v>90</v>
          </cell>
          <cell r="K24">
            <v>61</v>
          </cell>
          <cell r="L24">
            <v>84</v>
          </cell>
          <cell r="N24">
            <v>1</v>
          </cell>
          <cell r="O24">
            <v>19</v>
          </cell>
        </row>
        <row r="25">
          <cell r="B25">
            <v>0.2</v>
          </cell>
          <cell r="C25">
            <v>-6.4</v>
          </cell>
          <cell r="D25">
            <v>-9.3000000000000007</v>
          </cell>
          <cell r="E25">
            <v>-4.5999999999999996</v>
          </cell>
          <cell r="F25">
            <v>0</v>
          </cell>
          <cell r="G25">
            <v>-5.9</v>
          </cell>
          <cell r="H25">
            <v>-4.0999999999999996</v>
          </cell>
          <cell r="J25">
            <v>90</v>
          </cell>
          <cell r="K25">
            <v>69</v>
          </cell>
          <cell r="L25">
            <v>89</v>
          </cell>
          <cell r="O25">
            <v>20</v>
          </cell>
        </row>
        <row r="26">
          <cell r="B26">
            <v>-4.8</v>
          </cell>
          <cell r="C26">
            <v>-9.6</v>
          </cell>
          <cell r="D26">
            <v>-12.4</v>
          </cell>
          <cell r="E26">
            <v>-6</v>
          </cell>
          <cell r="F26">
            <v>-5.4</v>
          </cell>
          <cell r="G26">
            <v>-8.8000000000000007</v>
          </cell>
          <cell r="H26">
            <v>-7.2500000000000009</v>
          </cell>
          <cell r="J26">
            <v>97</v>
          </cell>
          <cell r="K26">
            <v>86</v>
          </cell>
          <cell r="L26">
            <v>95</v>
          </cell>
          <cell r="O26">
            <v>21</v>
          </cell>
        </row>
        <row r="27">
          <cell r="B27">
            <v>-1.8</v>
          </cell>
          <cell r="C27">
            <v>-12.1</v>
          </cell>
          <cell r="D27">
            <v>-13.2</v>
          </cell>
          <cell r="E27">
            <v>-11.1</v>
          </cell>
          <cell r="F27">
            <v>-2.4</v>
          </cell>
          <cell r="G27">
            <v>-10.199999999999999</v>
          </cell>
          <cell r="H27">
            <v>-8.4749999999999996</v>
          </cell>
          <cell r="J27">
            <v>89</v>
          </cell>
          <cell r="K27">
            <v>70</v>
          </cell>
          <cell r="L27">
            <v>89</v>
          </cell>
          <cell r="O27">
            <v>22</v>
          </cell>
        </row>
        <row r="28">
          <cell r="B28">
            <v>-4.9000000000000004</v>
          </cell>
          <cell r="C28">
            <v>-11.3</v>
          </cell>
          <cell r="D28">
            <v>-14</v>
          </cell>
          <cell r="E28">
            <v>-10</v>
          </cell>
          <cell r="F28">
            <v>-6.5</v>
          </cell>
          <cell r="G28">
            <v>-5.3</v>
          </cell>
          <cell r="H28">
            <v>-6.7750000000000004</v>
          </cell>
          <cell r="J28">
            <v>90</v>
          </cell>
          <cell r="K28">
            <v>91</v>
          </cell>
          <cell r="L28">
            <v>87</v>
          </cell>
          <cell r="O28">
            <v>23</v>
          </cell>
        </row>
        <row r="29">
          <cell r="B29">
            <v>-4.8</v>
          </cell>
          <cell r="C29">
            <v>-6.2</v>
          </cell>
          <cell r="D29">
            <v>-6.1</v>
          </cell>
          <cell r="E29">
            <v>-5.9</v>
          </cell>
          <cell r="F29">
            <v>-5.5</v>
          </cell>
          <cell r="G29">
            <v>-6</v>
          </cell>
          <cell r="H29">
            <v>-5.85</v>
          </cell>
          <cell r="I29">
            <v>0.4</v>
          </cell>
          <cell r="J29">
            <v>86</v>
          </cell>
          <cell r="K29">
            <v>82</v>
          </cell>
          <cell r="L29">
            <v>82</v>
          </cell>
          <cell r="M29">
            <v>1</v>
          </cell>
          <cell r="O29">
            <v>24</v>
          </cell>
        </row>
        <row r="30">
          <cell r="B30">
            <v>-3.8</v>
          </cell>
          <cell r="C30">
            <v>-7</v>
          </cell>
          <cell r="D30">
            <v>-7.1</v>
          </cell>
          <cell r="E30">
            <v>-6.8</v>
          </cell>
          <cell r="F30">
            <v>-3.9</v>
          </cell>
          <cell r="G30">
            <v>-5.2</v>
          </cell>
          <cell r="H30">
            <v>-5.2749999999999995</v>
          </cell>
          <cell r="J30">
            <v>88</v>
          </cell>
          <cell r="K30">
            <v>68</v>
          </cell>
          <cell r="L30">
            <v>82</v>
          </cell>
          <cell r="N30">
            <v>1</v>
          </cell>
          <cell r="O30">
            <v>25</v>
          </cell>
        </row>
        <row r="31">
          <cell r="B31">
            <v>1</v>
          </cell>
          <cell r="C31">
            <v>-6.7</v>
          </cell>
          <cell r="D31">
            <v>-9.3000000000000007</v>
          </cell>
          <cell r="E31">
            <v>-5.0999999999999996</v>
          </cell>
          <cell r="F31">
            <v>-2.4</v>
          </cell>
          <cell r="G31">
            <v>0.8</v>
          </cell>
          <cell r="H31">
            <v>-1.4750000000000001</v>
          </cell>
          <cell r="I31">
            <v>0.6</v>
          </cell>
          <cell r="J31">
            <v>75</v>
          </cell>
          <cell r="K31">
            <v>82</v>
          </cell>
          <cell r="L31">
            <v>84</v>
          </cell>
          <cell r="M31">
            <v>1</v>
          </cell>
          <cell r="N31">
            <v>1</v>
          </cell>
          <cell r="O31">
            <v>26</v>
          </cell>
        </row>
        <row r="32">
          <cell r="B32">
            <v>5.2</v>
          </cell>
          <cell r="C32">
            <v>0.4</v>
          </cell>
          <cell r="D32">
            <v>-1.7</v>
          </cell>
          <cell r="E32">
            <v>2.2999999999999998</v>
          </cell>
          <cell r="F32">
            <v>4.3</v>
          </cell>
          <cell r="G32">
            <v>2.2000000000000002</v>
          </cell>
          <cell r="H32">
            <v>2.75</v>
          </cell>
          <cell r="I32">
            <v>1.6</v>
          </cell>
          <cell r="J32">
            <v>91</v>
          </cell>
          <cell r="K32">
            <v>66</v>
          </cell>
          <cell r="L32">
            <v>69</v>
          </cell>
          <cell r="N32">
            <v>1</v>
          </cell>
          <cell r="O32">
            <v>27</v>
          </cell>
        </row>
        <row r="33">
          <cell r="B33">
            <v>4</v>
          </cell>
          <cell r="C33">
            <v>-1.9</v>
          </cell>
          <cell r="D33">
            <v>0.3</v>
          </cell>
          <cell r="E33">
            <v>1.5</v>
          </cell>
          <cell r="F33">
            <v>1.3</v>
          </cell>
          <cell r="G33">
            <v>-0.6</v>
          </cell>
          <cell r="H33">
            <v>0.39999999999999991</v>
          </cell>
          <cell r="I33">
            <v>4.5</v>
          </cell>
          <cell r="J33">
            <v>93</v>
          </cell>
          <cell r="K33">
            <v>91</v>
          </cell>
          <cell r="L33">
            <v>92</v>
          </cell>
          <cell r="M33">
            <v>3</v>
          </cell>
          <cell r="O33">
            <v>28</v>
          </cell>
        </row>
        <row r="34">
          <cell r="B34">
            <v>2.2000000000000002</v>
          </cell>
          <cell r="C34">
            <v>-2.7</v>
          </cell>
          <cell r="D34">
            <v>-6.3</v>
          </cell>
          <cell r="E34">
            <v>0.9</v>
          </cell>
          <cell r="F34">
            <v>1.5</v>
          </cell>
          <cell r="G34">
            <v>-1</v>
          </cell>
          <cell r="H34">
            <v>9.9999999999999978E-2</v>
          </cell>
          <cell r="J34">
            <v>84</v>
          </cell>
          <cell r="K34">
            <v>75</v>
          </cell>
          <cell r="L34">
            <v>83</v>
          </cell>
          <cell r="N34">
            <v>3</v>
          </cell>
          <cell r="O34">
            <v>29</v>
          </cell>
        </row>
        <row r="35">
          <cell r="B35">
            <v>1.6</v>
          </cell>
          <cell r="C35">
            <v>-9.9</v>
          </cell>
          <cell r="D35">
            <v>-12.5</v>
          </cell>
          <cell r="E35">
            <v>-9.1</v>
          </cell>
          <cell r="F35">
            <v>0.7</v>
          </cell>
          <cell r="G35">
            <v>-1.9</v>
          </cell>
          <cell r="H35">
            <v>-3.0500000000000003</v>
          </cell>
          <cell r="J35">
            <v>94</v>
          </cell>
          <cell r="K35">
            <v>71</v>
          </cell>
          <cell r="L35">
            <v>85</v>
          </cell>
          <cell r="N35">
            <v>3</v>
          </cell>
          <cell r="O35">
            <v>30</v>
          </cell>
        </row>
        <row r="36">
          <cell r="B36">
            <v>2.9</v>
          </cell>
          <cell r="C36">
            <v>-6.6</v>
          </cell>
          <cell r="D36">
            <v>-9.8000000000000007</v>
          </cell>
          <cell r="E36">
            <v>-3.2</v>
          </cell>
          <cell r="F36">
            <v>0.8</v>
          </cell>
          <cell r="G36">
            <v>-3.4</v>
          </cell>
          <cell r="H36">
            <v>-2.3000000000000003</v>
          </cell>
          <cell r="J36">
            <v>90</v>
          </cell>
          <cell r="K36">
            <v>81</v>
          </cell>
          <cell r="L36">
            <v>89</v>
          </cell>
          <cell r="N36">
            <v>2</v>
          </cell>
          <cell r="O36">
            <v>31</v>
          </cell>
        </row>
      </sheetData>
      <sheetData sheetId="2">
        <row r="6">
          <cell r="B6">
            <v>7.7</v>
          </cell>
          <cell r="C6">
            <v>-3.8</v>
          </cell>
          <cell r="D6">
            <v>-6</v>
          </cell>
          <cell r="E6">
            <v>1.3</v>
          </cell>
          <cell r="F6">
            <v>5.3</v>
          </cell>
          <cell r="G6">
            <v>7.6</v>
          </cell>
          <cell r="H6">
            <v>5.4499999999999993</v>
          </cell>
          <cell r="J6">
            <v>72</v>
          </cell>
          <cell r="K6">
            <v>69</v>
          </cell>
          <cell r="L6">
            <v>70</v>
          </cell>
          <cell r="O6">
            <v>1</v>
          </cell>
        </row>
        <row r="7">
          <cell r="B7">
            <v>12.8</v>
          </cell>
          <cell r="C7">
            <v>6.9</v>
          </cell>
          <cell r="D7">
            <v>5.2</v>
          </cell>
          <cell r="E7">
            <v>9.1999999999999993</v>
          </cell>
          <cell r="F7">
            <v>11.9</v>
          </cell>
          <cell r="G7">
            <v>9.6</v>
          </cell>
          <cell r="H7">
            <v>10.075000000000001</v>
          </cell>
          <cell r="I7">
            <v>1.1000000000000001</v>
          </cell>
          <cell r="J7">
            <v>69</v>
          </cell>
          <cell r="K7">
            <v>62</v>
          </cell>
          <cell r="L7">
            <v>72</v>
          </cell>
          <cell r="O7">
            <v>2</v>
          </cell>
        </row>
        <row r="8">
          <cell r="B8">
            <v>10.6</v>
          </cell>
          <cell r="C8">
            <v>0.3</v>
          </cell>
          <cell r="D8">
            <v>2.5</v>
          </cell>
          <cell r="E8">
            <v>2.8</v>
          </cell>
          <cell r="F8">
            <v>2.2000000000000002</v>
          </cell>
          <cell r="G8">
            <v>0.6</v>
          </cell>
          <cell r="H8">
            <v>1.5499999999999998</v>
          </cell>
          <cell r="I8">
            <v>12.5</v>
          </cell>
          <cell r="J8">
            <v>99</v>
          </cell>
          <cell r="K8">
            <v>99</v>
          </cell>
          <cell r="L8">
            <v>98</v>
          </cell>
          <cell r="M8">
            <v>10</v>
          </cell>
          <cell r="O8">
            <v>3</v>
          </cell>
        </row>
        <row r="9">
          <cell r="B9">
            <v>1.2</v>
          </cell>
          <cell r="C9">
            <v>-2.7</v>
          </cell>
          <cell r="D9">
            <v>-1.8</v>
          </cell>
          <cell r="E9">
            <v>-0.8</v>
          </cell>
          <cell r="F9">
            <v>0.2</v>
          </cell>
          <cell r="G9">
            <v>-1.8</v>
          </cell>
          <cell r="H9">
            <v>-1.05</v>
          </cell>
          <cell r="J9">
            <v>99</v>
          </cell>
          <cell r="K9">
            <v>88</v>
          </cell>
          <cell r="L9">
            <v>88</v>
          </cell>
          <cell r="N9">
            <v>10</v>
          </cell>
          <cell r="O9">
            <v>4</v>
          </cell>
        </row>
        <row r="10">
          <cell r="B10">
            <v>0.4</v>
          </cell>
          <cell r="C10">
            <v>-10.9</v>
          </cell>
          <cell r="D10">
            <v>-14.1</v>
          </cell>
          <cell r="E10">
            <v>-10.6</v>
          </cell>
          <cell r="F10">
            <v>-0.6</v>
          </cell>
          <cell r="G10">
            <v>-4.3</v>
          </cell>
          <cell r="H10">
            <v>-4.95</v>
          </cell>
          <cell r="J10">
            <v>90</v>
          </cell>
          <cell r="K10">
            <v>76</v>
          </cell>
          <cell r="L10">
            <v>84</v>
          </cell>
          <cell r="N10">
            <v>8</v>
          </cell>
          <cell r="O10">
            <v>5</v>
          </cell>
        </row>
        <row r="11">
          <cell r="B11">
            <v>3.1</v>
          </cell>
          <cell r="C11">
            <v>-9.5</v>
          </cell>
          <cell r="D11">
            <v>-13</v>
          </cell>
          <cell r="E11">
            <v>-3.2</v>
          </cell>
          <cell r="F11">
            <v>1.2</v>
          </cell>
          <cell r="G11">
            <v>-8.9</v>
          </cell>
          <cell r="H11">
            <v>-4.95</v>
          </cell>
          <cell r="J11">
            <v>93</v>
          </cell>
          <cell r="K11">
            <v>65</v>
          </cell>
          <cell r="L11">
            <v>95</v>
          </cell>
          <cell r="N11">
            <v>6</v>
          </cell>
          <cell r="O11">
            <v>6</v>
          </cell>
        </row>
        <row r="12">
          <cell r="B12">
            <v>5.2</v>
          </cell>
          <cell r="C12">
            <v>-9.8000000000000007</v>
          </cell>
          <cell r="D12">
            <v>-13</v>
          </cell>
          <cell r="E12">
            <v>-2.9</v>
          </cell>
          <cell r="F12">
            <v>4.5</v>
          </cell>
          <cell r="G12">
            <v>1.9</v>
          </cell>
          <cell r="H12">
            <v>1.35</v>
          </cell>
          <cell r="J12">
            <v>74</v>
          </cell>
          <cell r="K12">
            <v>42</v>
          </cell>
          <cell r="L12">
            <v>62</v>
          </cell>
          <cell r="N12">
            <v>4</v>
          </cell>
          <cell r="O12">
            <v>7</v>
          </cell>
        </row>
        <row r="13">
          <cell r="B13">
            <v>4.2</v>
          </cell>
          <cell r="C13">
            <v>-1</v>
          </cell>
          <cell r="D13">
            <v>-2.7</v>
          </cell>
          <cell r="E13">
            <v>1.2</v>
          </cell>
          <cell r="F13">
            <v>3.2</v>
          </cell>
          <cell r="G13">
            <v>0.1</v>
          </cell>
          <cell r="H13">
            <v>1.1499999999999999</v>
          </cell>
          <cell r="J13">
            <v>83</v>
          </cell>
          <cell r="K13">
            <v>76</v>
          </cell>
          <cell r="L13">
            <v>92</v>
          </cell>
          <cell r="N13">
            <v>3</v>
          </cell>
          <cell r="O13">
            <v>8</v>
          </cell>
        </row>
        <row r="14">
          <cell r="B14">
            <v>5.9</v>
          </cell>
          <cell r="C14">
            <v>-1.9</v>
          </cell>
          <cell r="D14">
            <v>-5.5</v>
          </cell>
          <cell r="E14">
            <v>2.8</v>
          </cell>
          <cell r="F14">
            <v>4.7</v>
          </cell>
          <cell r="G14">
            <v>4.3</v>
          </cell>
          <cell r="H14">
            <v>4.0250000000000004</v>
          </cell>
          <cell r="J14">
            <v>76</v>
          </cell>
          <cell r="K14">
            <v>67</v>
          </cell>
          <cell r="L14">
            <v>75</v>
          </cell>
          <cell r="N14">
            <v>2</v>
          </cell>
          <cell r="O14">
            <v>9</v>
          </cell>
        </row>
        <row r="15">
          <cell r="B15">
            <v>9.1</v>
          </cell>
          <cell r="C15">
            <v>1.9</v>
          </cell>
          <cell r="D15">
            <v>-0.4</v>
          </cell>
          <cell r="E15">
            <v>3.3</v>
          </cell>
          <cell r="F15">
            <v>7.6</v>
          </cell>
          <cell r="G15">
            <v>7.2</v>
          </cell>
          <cell r="H15">
            <v>6.3249999999999993</v>
          </cell>
          <cell r="I15">
            <v>7.8</v>
          </cell>
          <cell r="J15">
            <v>76</v>
          </cell>
          <cell r="K15">
            <v>55</v>
          </cell>
          <cell r="L15">
            <v>72</v>
          </cell>
          <cell r="O15">
            <v>10</v>
          </cell>
        </row>
        <row r="16">
          <cell r="B16">
            <v>7.7</v>
          </cell>
          <cell r="C16">
            <v>1.6</v>
          </cell>
          <cell r="D16">
            <v>1.6</v>
          </cell>
          <cell r="E16">
            <v>4</v>
          </cell>
          <cell r="F16">
            <v>4.7</v>
          </cell>
          <cell r="G16">
            <v>2.1</v>
          </cell>
          <cell r="H16">
            <v>3.2249999999999996</v>
          </cell>
          <cell r="I16">
            <v>0.3</v>
          </cell>
          <cell r="J16">
            <v>81</v>
          </cell>
          <cell r="K16">
            <v>74</v>
          </cell>
          <cell r="L16">
            <v>88</v>
          </cell>
          <cell r="O16">
            <v>11</v>
          </cell>
        </row>
        <row r="17">
          <cell r="B17">
            <v>3.5</v>
          </cell>
          <cell r="C17">
            <v>-0.2</v>
          </cell>
          <cell r="D17">
            <v>-3</v>
          </cell>
          <cell r="E17">
            <v>0.6</v>
          </cell>
          <cell r="F17">
            <v>2.2000000000000002</v>
          </cell>
          <cell r="G17">
            <v>1.8</v>
          </cell>
          <cell r="H17">
            <v>1.6</v>
          </cell>
          <cell r="I17">
            <v>0.3</v>
          </cell>
          <cell r="J17">
            <v>84</v>
          </cell>
          <cell r="K17">
            <v>60</v>
          </cell>
          <cell r="L17">
            <v>63</v>
          </cell>
          <cell r="O17">
            <v>12</v>
          </cell>
        </row>
        <row r="18">
          <cell r="B18">
            <v>4.2</v>
          </cell>
          <cell r="C18">
            <v>-3.2</v>
          </cell>
          <cell r="D18">
            <v>-5.5</v>
          </cell>
          <cell r="E18">
            <v>-0.4</v>
          </cell>
          <cell r="F18">
            <v>3.3</v>
          </cell>
          <cell r="G18">
            <v>3.7</v>
          </cell>
          <cell r="H18">
            <v>2.5750000000000002</v>
          </cell>
          <cell r="I18">
            <v>0.2</v>
          </cell>
          <cell r="J18">
            <v>83</v>
          </cell>
          <cell r="K18">
            <v>84</v>
          </cell>
          <cell r="L18">
            <v>90</v>
          </cell>
          <cell r="O18">
            <v>13</v>
          </cell>
        </row>
        <row r="19">
          <cell r="B19">
            <v>6.4</v>
          </cell>
          <cell r="C19">
            <v>2.2000000000000002</v>
          </cell>
          <cell r="D19">
            <v>1.6</v>
          </cell>
          <cell r="E19">
            <v>2.8</v>
          </cell>
          <cell r="F19">
            <v>5.5</v>
          </cell>
          <cell r="G19">
            <v>5.0999999999999996</v>
          </cell>
          <cell r="H19">
            <v>4.625</v>
          </cell>
          <cell r="I19">
            <v>2</v>
          </cell>
          <cell r="J19">
            <v>98</v>
          </cell>
          <cell r="K19">
            <v>97</v>
          </cell>
          <cell r="L19">
            <v>99</v>
          </cell>
          <cell r="O19">
            <v>14</v>
          </cell>
        </row>
        <row r="20">
          <cell r="B20">
            <v>10.5</v>
          </cell>
          <cell r="C20">
            <v>-0.5</v>
          </cell>
          <cell r="D20">
            <v>3.4</v>
          </cell>
          <cell r="E20">
            <v>4.5</v>
          </cell>
          <cell r="F20">
            <v>9</v>
          </cell>
          <cell r="G20">
            <v>-0.4</v>
          </cell>
          <cell r="H20">
            <v>3.1749999999999998</v>
          </cell>
          <cell r="J20">
            <v>91</v>
          </cell>
          <cell r="K20">
            <v>59</v>
          </cell>
          <cell r="L20">
            <v>96</v>
          </cell>
          <cell r="O20">
            <v>15</v>
          </cell>
        </row>
        <row r="21">
          <cell r="B21">
            <v>12.1</v>
          </cell>
          <cell r="C21">
            <v>-3.7</v>
          </cell>
          <cell r="D21">
            <v>-6.5</v>
          </cell>
          <cell r="E21">
            <v>-3.6</v>
          </cell>
          <cell r="F21">
            <v>11.2</v>
          </cell>
          <cell r="G21">
            <v>7.3</v>
          </cell>
          <cell r="H21">
            <v>5.55</v>
          </cell>
          <cell r="J21">
            <v>98</v>
          </cell>
          <cell r="K21">
            <v>45</v>
          </cell>
          <cell r="L21">
            <v>54</v>
          </cell>
          <cell r="O21">
            <v>16</v>
          </cell>
        </row>
        <row r="22">
          <cell r="B22">
            <v>12.9</v>
          </cell>
          <cell r="C22">
            <v>-1.3</v>
          </cell>
          <cell r="D22">
            <v>-4.2</v>
          </cell>
          <cell r="E22">
            <v>-0.8</v>
          </cell>
          <cell r="F22">
            <v>12</v>
          </cell>
          <cell r="G22">
            <v>4.5</v>
          </cell>
          <cell r="H22">
            <v>5.05</v>
          </cell>
          <cell r="J22">
            <v>76</v>
          </cell>
          <cell r="K22">
            <v>52</v>
          </cell>
          <cell r="L22">
            <v>78</v>
          </cell>
          <cell r="O22">
            <v>17</v>
          </cell>
        </row>
        <row r="23">
          <cell r="B23">
            <v>14.3</v>
          </cell>
          <cell r="C23">
            <v>-1.5</v>
          </cell>
          <cell r="D23">
            <v>-5.3</v>
          </cell>
          <cell r="E23">
            <v>0.1</v>
          </cell>
          <cell r="F23">
            <v>12.6</v>
          </cell>
          <cell r="G23">
            <v>5.5</v>
          </cell>
          <cell r="H23">
            <v>5.9249999999999998</v>
          </cell>
          <cell r="J23">
            <v>82</v>
          </cell>
          <cell r="K23">
            <v>52</v>
          </cell>
          <cell r="L23">
            <v>66</v>
          </cell>
          <cell r="O23">
            <v>18</v>
          </cell>
        </row>
        <row r="24">
          <cell r="B24">
            <v>12.3</v>
          </cell>
          <cell r="C24">
            <v>4.0999999999999996</v>
          </cell>
          <cell r="D24">
            <v>-0.5</v>
          </cell>
          <cell r="E24">
            <v>5.2</v>
          </cell>
          <cell r="F24">
            <v>11.6</v>
          </cell>
          <cell r="G24">
            <v>5.4</v>
          </cell>
          <cell r="H24">
            <v>6.9</v>
          </cell>
          <cell r="J24">
            <v>66</v>
          </cell>
          <cell r="K24">
            <v>50</v>
          </cell>
          <cell r="L24">
            <v>72</v>
          </cell>
          <cell r="O24">
            <v>19</v>
          </cell>
        </row>
        <row r="25">
          <cell r="B25">
            <v>8.8000000000000007</v>
          </cell>
          <cell r="C25">
            <v>0.5</v>
          </cell>
          <cell r="D25">
            <v>-3.1</v>
          </cell>
          <cell r="E25">
            <v>1</v>
          </cell>
          <cell r="F25">
            <v>7.5</v>
          </cell>
          <cell r="G25">
            <v>3</v>
          </cell>
          <cell r="H25">
            <v>3.625</v>
          </cell>
          <cell r="J25">
            <v>92</v>
          </cell>
          <cell r="K25">
            <v>54</v>
          </cell>
          <cell r="L25">
            <v>73</v>
          </cell>
          <cell r="O25">
            <v>20</v>
          </cell>
        </row>
        <row r="26">
          <cell r="B26">
            <v>10</v>
          </cell>
          <cell r="C26">
            <v>1.9</v>
          </cell>
          <cell r="D26">
            <v>-0.9</v>
          </cell>
          <cell r="E26">
            <v>3.2</v>
          </cell>
          <cell r="F26">
            <v>8.8000000000000007</v>
          </cell>
          <cell r="G26">
            <v>4.9000000000000004</v>
          </cell>
          <cell r="H26">
            <v>5.4499999999999993</v>
          </cell>
          <cell r="I26">
            <v>16.600000000000001</v>
          </cell>
          <cell r="J26">
            <v>76</v>
          </cell>
          <cell r="K26">
            <v>62</v>
          </cell>
          <cell r="L26">
            <v>93</v>
          </cell>
          <cell r="O26">
            <v>21</v>
          </cell>
        </row>
        <row r="27">
          <cell r="B27">
            <v>5.9</v>
          </cell>
          <cell r="C27">
            <v>-3.2</v>
          </cell>
          <cell r="D27">
            <v>1.8</v>
          </cell>
          <cell r="E27">
            <v>5.4</v>
          </cell>
          <cell r="F27">
            <v>1.1000000000000001</v>
          </cell>
          <cell r="G27">
            <v>-3</v>
          </cell>
          <cell r="H27">
            <v>0.125</v>
          </cell>
          <cell r="I27">
            <v>0.9</v>
          </cell>
          <cell r="J27">
            <v>99</v>
          </cell>
          <cell r="K27">
            <v>56</v>
          </cell>
          <cell r="L27">
            <v>49</v>
          </cell>
          <cell r="O27">
            <v>22</v>
          </cell>
        </row>
        <row r="28">
          <cell r="B28">
            <v>-1.7</v>
          </cell>
          <cell r="C28">
            <v>-7.3</v>
          </cell>
          <cell r="D28">
            <v>-10</v>
          </cell>
          <cell r="E28">
            <v>-7.1</v>
          </cell>
          <cell r="F28">
            <v>-2.6</v>
          </cell>
          <cell r="G28">
            <v>-4</v>
          </cell>
          <cell r="H28">
            <v>-4.4249999999999998</v>
          </cell>
          <cell r="J28">
            <v>81</v>
          </cell>
          <cell r="K28">
            <v>48</v>
          </cell>
          <cell r="L28">
            <v>64</v>
          </cell>
          <cell r="O28">
            <v>23</v>
          </cell>
        </row>
        <row r="29">
          <cell r="B29">
            <v>3.4</v>
          </cell>
          <cell r="C29">
            <v>-7.6</v>
          </cell>
          <cell r="D29">
            <v>-10.3</v>
          </cell>
          <cell r="E29">
            <v>-4.8</v>
          </cell>
          <cell r="F29">
            <v>2.6</v>
          </cell>
          <cell r="G29">
            <v>1.3</v>
          </cell>
          <cell r="H29">
            <v>0.10000000000000009</v>
          </cell>
          <cell r="J29">
            <v>77</v>
          </cell>
          <cell r="K29">
            <v>38</v>
          </cell>
          <cell r="L29">
            <v>53</v>
          </cell>
          <cell r="O29">
            <v>24</v>
          </cell>
        </row>
        <row r="30">
          <cell r="B30">
            <v>11</v>
          </cell>
          <cell r="C30">
            <v>-1.9</v>
          </cell>
          <cell r="D30">
            <v>-5.5</v>
          </cell>
          <cell r="E30">
            <v>0.9</v>
          </cell>
          <cell r="F30">
            <v>10.6</v>
          </cell>
          <cell r="G30">
            <v>-0.3</v>
          </cell>
          <cell r="H30">
            <v>2.7249999999999996</v>
          </cell>
          <cell r="J30">
            <v>52</v>
          </cell>
          <cell r="K30">
            <v>30</v>
          </cell>
          <cell r="L30">
            <v>80</v>
          </cell>
          <cell r="O30">
            <v>25</v>
          </cell>
        </row>
        <row r="31">
          <cell r="B31">
            <v>10.8</v>
          </cell>
          <cell r="C31">
            <v>-2.6</v>
          </cell>
          <cell r="D31">
            <v>-5.5</v>
          </cell>
          <cell r="E31">
            <v>2.9</v>
          </cell>
          <cell r="F31">
            <v>9.1</v>
          </cell>
          <cell r="G31">
            <v>6.6</v>
          </cell>
          <cell r="H31">
            <v>6.3000000000000007</v>
          </cell>
          <cell r="J31">
            <v>75</v>
          </cell>
          <cell r="K31">
            <v>67</v>
          </cell>
          <cell r="L31">
            <v>79</v>
          </cell>
          <cell r="O31">
            <v>26</v>
          </cell>
        </row>
        <row r="32">
          <cell r="B32">
            <v>10.5</v>
          </cell>
          <cell r="C32">
            <v>1.7</v>
          </cell>
          <cell r="D32">
            <v>1.2</v>
          </cell>
          <cell r="E32">
            <v>2.1</v>
          </cell>
          <cell r="F32">
            <v>9.4</v>
          </cell>
          <cell r="G32">
            <v>2.1</v>
          </cell>
          <cell r="H32">
            <v>3.9249999999999998</v>
          </cell>
          <cell r="J32">
            <v>90</v>
          </cell>
          <cell r="K32">
            <v>48</v>
          </cell>
          <cell r="L32">
            <v>77</v>
          </cell>
          <cell r="O32">
            <v>27</v>
          </cell>
        </row>
        <row r="33">
          <cell r="B33">
            <v>14.9</v>
          </cell>
          <cell r="C33">
            <v>-2.5</v>
          </cell>
          <cell r="D33">
            <v>-5.0999999999999996</v>
          </cell>
          <cell r="E33">
            <v>2</v>
          </cell>
          <cell r="F33">
            <v>13.8</v>
          </cell>
          <cell r="G33">
            <v>8.4</v>
          </cell>
          <cell r="H33">
            <v>8.15</v>
          </cell>
          <cell r="J33">
            <v>75</v>
          </cell>
          <cell r="K33">
            <v>45</v>
          </cell>
          <cell r="L33">
            <v>58</v>
          </cell>
          <cell r="O33">
            <v>28</v>
          </cell>
        </row>
        <row r="34">
          <cell r="O34">
            <v>29</v>
          </cell>
        </row>
      </sheetData>
      <sheetData sheetId="3">
        <row r="6">
          <cell r="B6">
            <v>8.9</v>
          </cell>
          <cell r="C6">
            <v>-1</v>
          </cell>
          <cell r="D6">
            <v>-4.3</v>
          </cell>
          <cell r="E6">
            <v>1.4</v>
          </cell>
          <cell r="F6">
            <v>7</v>
          </cell>
          <cell r="G6">
            <v>3.4</v>
          </cell>
          <cell r="H6">
            <v>3.8000000000000003</v>
          </cell>
          <cell r="I6">
            <v>3.8</v>
          </cell>
          <cell r="J6">
            <v>92</v>
          </cell>
          <cell r="K6">
            <v>95</v>
          </cell>
          <cell r="L6">
            <v>92</v>
          </cell>
          <cell r="O6">
            <v>1</v>
          </cell>
        </row>
        <row r="7">
          <cell r="B7">
            <v>4.0999999999999996</v>
          </cell>
          <cell r="C7">
            <v>-2.1</v>
          </cell>
          <cell r="D7">
            <v>-5.0999999999999996</v>
          </cell>
          <cell r="E7">
            <v>0.2</v>
          </cell>
          <cell r="F7">
            <v>3</v>
          </cell>
          <cell r="G7">
            <v>1.7</v>
          </cell>
          <cell r="H7">
            <v>1.6500000000000001</v>
          </cell>
          <cell r="J7">
            <v>94</v>
          </cell>
          <cell r="K7">
            <v>76</v>
          </cell>
          <cell r="L7">
            <v>95</v>
          </cell>
          <cell r="O7">
            <v>2</v>
          </cell>
        </row>
        <row r="8">
          <cell r="B8">
            <v>10.8</v>
          </cell>
          <cell r="C8">
            <v>1</v>
          </cell>
          <cell r="D8">
            <v>0.5</v>
          </cell>
          <cell r="E8">
            <v>4.2</v>
          </cell>
          <cell r="F8">
            <v>9.1</v>
          </cell>
          <cell r="G8">
            <v>9.4</v>
          </cell>
          <cell r="H8">
            <v>8.0250000000000004</v>
          </cell>
          <cell r="J8">
            <v>84</v>
          </cell>
          <cell r="K8">
            <v>76</v>
          </cell>
          <cell r="L8">
            <v>67</v>
          </cell>
          <cell r="O8">
            <v>3</v>
          </cell>
        </row>
        <row r="9">
          <cell r="B9">
            <v>17.600000000000001</v>
          </cell>
          <cell r="C9">
            <v>7.2</v>
          </cell>
          <cell r="D9">
            <v>5.8</v>
          </cell>
          <cell r="E9">
            <v>8.8000000000000007</v>
          </cell>
          <cell r="F9">
            <v>16.3</v>
          </cell>
          <cell r="G9">
            <v>8.1999999999999993</v>
          </cell>
          <cell r="H9">
            <v>10.375</v>
          </cell>
          <cell r="I9">
            <v>3.9</v>
          </cell>
          <cell r="J9">
            <v>65</v>
          </cell>
          <cell r="K9">
            <v>35</v>
          </cell>
          <cell r="L9">
            <v>70</v>
          </cell>
          <cell r="O9">
            <v>4</v>
          </cell>
        </row>
        <row r="10">
          <cell r="B10">
            <v>10.1</v>
          </cell>
          <cell r="C10">
            <v>3</v>
          </cell>
          <cell r="D10">
            <v>0.6</v>
          </cell>
          <cell r="E10">
            <v>3.7</v>
          </cell>
          <cell r="F10">
            <v>8.4</v>
          </cell>
          <cell r="G10">
            <v>6.4</v>
          </cell>
          <cell r="H10">
            <v>6.2249999999999996</v>
          </cell>
          <cell r="I10">
            <v>0.6</v>
          </cell>
          <cell r="J10">
            <v>68</v>
          </cell>
          <cell r="K10">
            <v>49</v>
          </cell>
          <cell r="L10">
            <v>68</v>
          </cell>
          <cell r="O10">
            <v>5</v>
          </cell>
        </row>
        <row r="11">
          <cell r="B11">
            <v>11.4</v>
          </cell>
          <cell r="C11">
            <v>0.1</v>
          </cell>
          <cell r="D11">
            <v>-4</v>
          </cell>
          <cell r="E11">
            <v>0.4</v>
          </cell>
          <cell r="F11">
            <v>10.6</v>
          </cell>
          <cell r="G11">
            <v>8.8000000000000007</v>
          </cell>
          <cell r="H11">
            <v>7.15</v>
          </cell>
          <cell r="J11">
            <v>92</v>
          </cell>
          <cell r="K11">
            <v>46</v>
          </cell>
          <cell r="L11">
            <v>49</v>
          </cell>
          <cell r="O11">
            <v>6</v>
          </cell>
        </row>
        <row r="12">
          <cell r="B12">
            <v>16.399999999999999</v>
          </cell>
          <cell r="C12">
            <v>8.1999999999999993</v>
          </cell>
          <cell r="D12">
            <v>5.8</v>
          </cell>
          <cell r="E12">
            <v>9.1999999999999993</v>
          </cell>
          <cell r="F12">
            <v>14.9</v>
          </cell>
          <cell r="G12">
            <v>10.6</v>
          </cell>
          <cell r="H12">
            <v>11.325000000000001</v>
          </cell>
          <cell r="I12">
            <v>0.1</v>
          </cell>
          <cell r="J12">
            <v>53</v>
          </cell>
          <cell r="K12">
            <v>49</v>
          </cell>
          <cell r="L12">
            <v>76</v>
          </cell>
          <cell r="O12">
            <v>7</v>
          </cell>
        </row>
        <row r="13">
          <cell r="B13">
            <v>15.2</v>
          </cell>
          <cell r="C13">
            <v>7.3</v>
          </cell>
          <cell r="D13">
            <v>4.3</v>
          </cell>
          <cell r="E13">
            <v>7.8</v>
          </cell>
          <cell r="F13">
            <v>13.3</v>
          </cell>
          <cell r="G13">
            <v>7.3</v>
          </cell>
          <cell r="H13">
            <v>8.9250000000000007</v>
          </cell>
          <cell r="J13">
            <v>69</v>
          </cell>
          <cell r="K13">
            <v>43</v>
          </cell>
          <cell r="L13">
            <v>53</v>
          </cell>
          <cell r="O13">
            <v>8</v>
          </cell>
        </row>
        <row r="14">
          <cell r="B14">
            <v>10.7</v>
          </cell>
          <cell r="C14">
            <v>-0.2</v>
          </cell>
          <cell r="D14">
            <v>-4.0999999999999996</v>
          </cell>
          <cell r="E14">
            <v>5.2</v>
          </cell>
          <cell r="F14">
            <v>7.2</v>
          </cell>
          <cell r="G14">
            <v>8.3000000000000007</v>
          </cell>
          <cell r="H14">
            <v>7.2500000000000009</v>
          </cell>
          <cell r="I14">
            <v>6.9</v>
          </cell>
          <cell r="J14">
            <v>72</v>
          </cell>
          <cell r="K14">
            <v>85</v>
          </cell>
          <cell r="L14">
            <v>67</v>
          </cell>
          <cell r="O14">
            <v>9</v>
          </cell>
        </row>
        <row r="15">
          <cell r="B15">
            <v>9.1</v>
          </cell>
          <cell r="C15">
            <v>3.8</v>
          </cell>
          <cell r="D15">
            <v>0.3</v>
          </cell>
          <cell r="E15">
            <v>4.5</v>
          </cell>
          <cell r="F15">
            <v>5.7</v>
          </cell>
          <cell r="G15">
            <v>8.8000000000000007</v>
          </cell>
          <cell r="H15">
            <v>6.95</v>
          </cell>
          <cell r="I15">
            <v>14.9</v>
          </cell>
          <cell r="J15">
            <v>70</v>
          </cell>
          <cell r="K15">
            <v>89</v>
          </cell>
          <cell r="L15">
            <v>84</v>
          </cell>
          <cell r="O15">
            <v>10</v>
          </cell>
        </row>
        <row r="16">
          <cell r="B16">
            <v>9.1999999999999993</v>
          </cell>
          <cell r="C16">
            <v>0.2</v>
          </cell>
          <cell r="D16">
            <v>-1.5</v>
          </cell>
          <cell r="E16">
            <v>2.7</v>
          </cell>
          <cell r="F16">
            <v>5.7</v>
          </cell>
          <cell r="G16">
            <v>1.4</v>
          </cell>
          <cell r="H16">
            <v>2.8000000000000003</v>
          </cell>
          <cell r="I16">
            <v>0.3</v>
          </cell>
          <cell r="J16">
            <v>74</v>
          </cell>
          <cell r="K16">
            <v>65</v>
          </cell>
          <cell r="L16">
            <v>83</v>
          </cell>
          <cell r="O16">
            <v>11</v>
          </cell>
        </row>
        <row r="17">
          <cell r="B17">
            <v>7.8</v>
          </cell>
          <cell r="C17">
            <v>0.1</v>
          </cell>
          <cell r="D17">
            <v>-0.4</v>
          </cell>
          <cell r="E17">
            <v>1.4</v>
          </cell>
          <cell r="F17">
            <v>7.1</v>
          </cell>
          <cell r="G17">
            <v>2</v>
          </cell>
          <cell r="H17">
            <v>3.125</v>
          </cell>
          <cell r="J17">
            <v>88</v>
          </cell>
          <cell r="K17">
            <v>53</v>
          </cell>
          <cell r="L17">
            <v>62</v>
          </cell>
          <cell r="O17">
            <v>12</v>
          </cell>
        </row>
        <row r="18">
          <cell r="B18">
            <v>10.6</v>
          </cell>
          <cell r="C18">
            <v>1.9</v>
          </cell>
          <cell r="D18">
            <v>-1.6</v>
          </cell>
          <cell r="E18">
            <v>4.5</v>
          </cell>
          <cell r="F18">
            <v>10.199999999999999</v>
          </cell>
          <cell r="G18">
            <v>5.3</v>
          </cell>
          <cell r="H18">
            <v>6.3250000000000002</v>
          </cell>
          <cell r="I18">
            <v>0.2</v>
          </cell>
          <cell r="J18">
            <v>51</v>
          </cell>
          <cell r="K18">
            <v>52</v>
          </cell>
          <cell r="L18">
            <v>71</v>
          </cell>
          <cell r="O18">
            <v>13</v>
          </cell>
        </row>
        <row r="19">
          <cell r="B19">
            <v>9.4</v>
          </cell>
          <cell r="C19">
            <v>2.6</v>
          </cell>
          <cell r="D19">
            <v>0.2</v>
          </cell>
          <cell r="E19">
            <v>4.0999999999999996</v>
          </cell>
          <cell r="F19">
            <v>7.9</v>
          </cell>
          <cell r="G19">
            <v>3.9</v>
          </cell>
          <cell r="H19">
            <v>4.95</v>
          </cell>
          <cell r="I19">
            <v>2.6</v>
          </cell>
          <cell r="J19">
            <v>76</v>
          </cell>
          <cell r="K19">
            <v>55</v>
          </cell>
          <cell r="L19">
            <v>90</v>
          </cell>
          <cell r="O19">
            <v>14</v>
          </cell>
        </row>
        <row r="20">
          <cell r="B20">
            <v>10.7</v>
          </cell>
          <cell r="C20">
            <v>3.4</v>
          </cell>
          <cell r="D20">
            <v>2.2000000000000002</v>
          </cell>
          <cell r="E20">
            <v>4.9000000000000004</v>
          </cell>
          <cell r="F20">
            <v>9.1999999999999993</v>
          </cell>
          <cell r="G20">
            <v>7</v>
          </cell>
          <cell r="H20">
            <v>7.0250000000000004</v>
          </cell>
          <cell r="I20">
            <v>2.2999999999999998</v>
          </cell>
          <cell r="J20">
            <v>89</v>
          </cell>
          <cell r="K20">
            <v>53</v>
          </cell>
          <cell r="L20">
            <v>81</v>
          </cell>
          <cell r="O20">
            <v>15</v>
          </cell>
        </row>
        <row r="21">
          <cell r="B21">
            <v>8.8000000000000007</v>
          </cell>
          <cell r="C21">
            <v>4.2</v>
          </cell>
          <cell r="D21">
            <v>2.1</v>
          </cell>
          <cell r="E21">
            <v>5.5</v>
          </cell>
          <cell r="F21">
            <v>7.7</v>
          </cell>
          <cell r="G21">
            <v>7.3</v>
          </cell>
          <cell r="H21">
            <v>6.95</v>
          </cell>
          <cell r="J21">
            <v>70</v>
          </cell>
          <cell r="K21">
            <v>65</v>
          </cell>
          <cell r="L21">
            <v>84</v>
          </cell>
          <cell r="O21">
            <v>16</v>
          </cell>
        </row>
        <row r="22">
          <cell r="B22">
            <v>19.899999999999999</v>
          </cell>
          <cell r="C22">
            <v>5.0999999999999996</v>
          </cell>
          <cell r="D22">
            <v>1.9</v>
          </cell>
          <cell r="E22">
            <v>8.5</v>
          </cell>
          <cell r="F22">
            <v>17.2</v>
          </cell>
          <cell r="G22">
            <v>15.9</v>
          </cell>
          <cell r="H22">
            <v>14.375</v>
          </cell>
          <cell r="I22">
            <v>2</v>
          </cell>
          <cell r="J22">
            <v>73</v>
          </cell>
          <cell r="K22">
            <v>33</v>
          </cell>
          <cell r="L22">
            <v>52</v>
          </cell>
          <cell r="O22">
            <v>17</v>
          </cell>
        </row>
        <row r="23">
          <cell r="B23">
            <v>16.100000000000001</v>
          </cell>
          <cell r="C23">
            <v>0.9</v>
          </cell>
          <cell r="D23">
            <v>3.6</v>
          </cell>
          <cell r="E23">
            <v>4.8</v>
          </cell>
          <cell r="F23">
            <v>8.1</v>
          </cell>
          <cell r="G23">
            <v>1.4</v>
          </cell>
          <cell r="H23">
            <v>3.9249999999999998</v>
          </cell>
          <cell r="J23">
            <v>96</v>
          </cell>
          <cell r="K23">
            <v>49</v>
          </cell>
          <cell r="L23">
            <v>83</v>
          </cell>
          <cell r="O23">
            <v>18</v>
          </cell>
        </row>
        <row r="24">
          <cell r="B24">
            <v>8.4</v>
          </cell>
          <cell r="C24">
            <v>-3.3</v>
          </cell>
          <cell r="D24">
            <v>-6.7</v>
          </cell>
          <cell r="E24">
            <v>-2.2999999999999998</v>
          </cell>
          <cell r="F24">
            <v>7.3</v>
          </cell>
          <cell r="G24">
            <v>3.7</v>
          </cell>
          <cell r="H24">
            <v>3.0999999999999996</v>
          </cell>
          <cell r="J24">
            <v>92</v>
          </cell>
          <cell r="K24">
            <v>46</v>
          </cell>
          <cell r="L24">
            <v>75</v>
          </cell>
          <cell r="O24">
            <v>19</v>
          </cell>
        </row>
        <row r="25">
          <cell r="B25">
            <v>9.1</v>
          </cell>
          <cell r="C25">
            <v>-3.3</v>
          </cell>
          <cell r="D25">
            <v>-6.8</v>
          </cell>
          <cell r="E25">
            <v>-2.1</v>
          </cell>
          <cell r="F25">
            <v>7.7</v>
          </cell>
          <cell r="G25">
            <v>-1.9</v>
          </cell>
          <cell r="H25">
            <v>0.44999999999999996</v>
          </cell>
          <cell r="J25">
            <v>91</v>
          </cell>
          <cell r="K25">
            <v>40</v>
          </cell>
          <cell r="L25">
            <v>84</v>
          </cell>
          <cell r="O25">
            <v>20</v>
          </cell>
        </row>
        <row r="26">
          <cell r="B26">
            <v>14</v>
          </cell>
          <cell r="C26">
            <v>-4</v>
          </cell>
          <cell r="D26">
            <v>-6.7</v>
          </cell>
          <cell r="E26">
            <v>-2.2000000000000002</v>
          </cell>
          <cell r="F26">
            <v>12.5</v>
          </cell>
          <cell r="G26">
            <v>3.3</v>
          </cell>
          <cell r="H26">
            <v>4.2250000000000005</v>
          </cell>
          <cell r="J26">
            <v>87</v>
          </cell>
          <cell r="K26">
            <v>50</v>
          </cell>
          <cell r="L26">
            <v>90</v>
          </cell>
          <cell r="O26">
            <v>21</v>
          </cell>
        </row>
        <row r="27">
          <cell r="B27">
            <v>12.9</v>
          </cell>
          <cell r="C27">
            <v>0.7</v>
          </cell>
          <cell r="D27">
            <v>-2.5</v>
          </cell>
          <cell r="E27">
            <v>5.0999999999999996</v>
          </cell>
          <cell r="F27">
            <v>11.5</v>
          </cell>
          <cell r="G27">
            <v>9.1</v>
          </cell>
          <cell r="H27">
            <v>8.7000000000000011</v>
          </cell>
          <cell r="J27">
            <v>89</v>
          </cell>
          <cell r="K27">
            <v>73</v>
          </cell>
          <cell r="L27">
            <v>81</v>
          </cell>
          <cell r="O27">
            <v>22</v>
          </cell>
        </row>
        <row r="28">
          <cell r="B28">
            <v>18.399999999999999</v>
          </cell>
          <cell r="C28">
            <v>1.3</v>
          </cell>
          <cell r="D28">
            <v>-1.9</v>
          </cell>
          <cell r="E28">
            <v>5.5</v>
          </cell>
          <cell r="F28">
            <v>17.3</v>
          </cell>
          <cell r="G28">
            <v>7.2</v>
          </cell>
          <cell r="H28">
            <v>9.3000000000000007</v>
          </cell>
          <cell r="J28">
            <v>100</v>
          </cell>
          <cell r="K28">
            <v>46</v>
          </cell>
          <cell r="L28">
            <v>88</v>
          </cell>
          <cell r="O28">
            <v>23</v>
          </cell>
        </row>
        <row r="29">
          <cell r="B29">
            <v>13</v>
          </cell>
          <cell r="C29">
            <v>4.0999999999999996</v>
          </cell>
          <cell r="D29">
            <v>1.1000000000000001</v>
          </cell>
          <cell r="E29">
            <v>7.4</v>
          </cell>
          <cell r="F29">
            <v>11.3</v>
          </cell>
          <cell r="G29">
            <v>7.4</v>
          </cell>
          <cell r="H29">
            <v>8.375</v>
          </cell>
          <cell r="J29">
            <v>88</v>
          </cell>
          <cell r="K29">
            <v>51</v>
          </cell>
          <cell r="L29">
            <v>74</v>
          </cell>
          <cell r="O29">
            <v>24</v>
          </cell>
        </row>
        <row r="30">
          <cell r="B30">
            <v>11.2</v>
          </cell>
          <cell r="C30">
            <v>1.3</v>
          </cell>
          <cell r="D30">
            <v>2.2999999999999998</v>
          </cell>
          <cell r="E30">
            <v>5.4</v>
          </cell>
          <cell r="F30">
            <v>8.6999999999999993</v>
          </cell>
          <cell r="G30">
            <v>1.5</v>
          </cell>
          <cell r="H30">
            <v>4.2750000000000004</v>
          </cell>
          <cell r="I30">
            <v>0.8</v>
          </cell>
          <cell r="J30">
            <v>92</v>
          </cell>
          <cell r="K30">
            <v>50</v>
          </cell>
          <cell r="L30">
            <v>88</v>
          </cell>
          <cell r="O30">
            <v>25</v>
          </cell>
        </row>
        <row r="31">
          <cell r="B31">
            <v>9.1</v>
          </cell>
          <cell r="C31">
            <v>0.5</v>
          </cell>
          <cell r="D31">
            <v>-2.8</v>
          </cell>
          <cell r="E31">
            <v>2.8</v>
          </cell>
          <cell r="F31">
            <v>7.2</v>
          </cell>
          <cell r="G31">
            <v>5.0999999999999996</v>
          </cell>
          <cell r="H31">
            <v>5.05</v>
          </cell>
          <cell r="I31">
            <v>0.9</v>
          </cell>
          <cell r="J31">
            <v>82</v>
          </cell>
          <cell r="K31">
            <v>52</v>
          </cell>
          <cell r="L31">
            <v>54</v>
          </cell>
          <cell r="O31">
            <v>26</v>
          </cell>
        </row>
        <row r="32">
          <cell r="B32">
            <v>8.9</v>
          </cell>
          <cell r="C32">
            <v>-0.5</v>
          </cell>
          <cell r="D32">
            <v>-0.2</v>
          </cell>
          <cell r="E32">
            <v>3.1</v>
          </cell>
          <cell r="F32">
            <v>8.1999999999999993</v>
          </cell>
          <cell r="G32">
            <v>-0.2</v>
          </cell>
          <cell r="H32">
            <v>2.7250000000000001</v>
          </cell>
          <cell r="J32">
            <v>77</v>
          </cell>
          <cell r="K32">
            <v>42</v>
          </cell>
          <cell r="L32">
            <v>81</v>
          </cell>
          <cell r="O32">
            <v>27</v>
          </cell>
        </row>
        <row r="33">
          <cell r="B33">
            <v>11.6</v>
          </cell>
          <cell r="C33">
            <v>-0.7</v>
          </cell>
          <cell r="D33">
            <v>-2.2000000000000002</v>
          </cell>
          <cell r="E33">
            <v>5.2</v>
          </cell>
          <cell r="F33">
            <v>8.9</v>
          </cell>
          <cell r="G33">
            <v>4.5999999999999996</v>
          </cell>
          <cell r="H33">
            <v>5.8250000000000011</v>
          </cell>
          <cell r="I33">
            <v>0.7</v>
          </cell>
          <cell r="J33">
            <v>84</v>
          </cell>
          <cell r="K33">
            <v>73</v>
          </cell>
          <cell r="L33">
            <v>97</v>
          </cell>
          <cell r="O33">
            <v>28</v>
          </cell>
        </row>
        <row r="34">
          <cell r="B34">
            <v>12.7</v>
          </cell>
          <cell r="C34">
            <v>-2.6</v>
          </cell>
          <cell r="D34">
            <v>-2.7</v>
          </cell>
          <cell r="E34">
            <v>-0.3</v>
          </cell>
          <cell r="F34">
            <v>11.5</v>
          </cell>
          <cell r="G34">
            <v>3.3</v>
          </cell>
          <cell r="H34">
            <v>4.45</v>
          </cell>
          <cell r="J34">
            <v>100</v>
          </cell>
          <cell r="K34">
            <v>56</v>
          </cell>
          <cell r="L34">
            <v>88</v>
          </cell>
          <cell r="O34">
            <v>29</v>
          </cell>
        </row>
        <row r="35">
          <cell r="B35">
            <v>17.5</v>
          </cell>
          <cell r="C35">
            <v>-2.4</v>
          </cell>
          <cell r="D35">
            <v>-5.4</v>
          </cell>
          <cell r="E35">
            <v>1.7</v>
          </cell>
          <cell r="F35">
            <v>15.7</v>
          </cell>
          <cell r="G35">
            <v>4.7</v>
          </cell>
          <cell r="H35">
            <v>6.6999999999999993</v>
          </cell>
          <cell r="J35">
            <v>92</v>
          </cell>
          <cell r="K35">
            <v>49</v>
          </cell>
          <cell r="L35">
            <v>80</v>
          </cell>
          <cell r="O35">
            <v>30</v>
          </cell>
        </row>
        <row r="36">
          <cell r="B36">
            <v>18.3</v>
          </cell>
          <cell r="C36">
            <v>-0.8</v>
          </cell>
          <cell r="D36">
            <v>-4.3</v>
          </cell>
          <cell r="E36">
            <v>4.2</v>
          </cell>
          <cell r="F36">
            <v>17.5</v>
          </cell>
          <cell r="G36">
            <v>11.4</v>
          </cell>
          <cell r="H36">
            <v>11.125</v>
          </cell>
          <cell r="J36">
            <v>80</v>
          </cell>
          <cell r="K36">
            <v>37</v>
          </cell>
          <cell r="L36">
            <v>65</v>
          </cell>
          <cell r="O36">
            <v>31</v>
          </cell>
        </row>
      </sheetData>
      <sheetData sheetId="4">
        <row r="6">
          <cell r="B6">
            <v>11.6</v>
          </cell>
          <cell r="C6">
            <v>4.0999999999999996</v>
          </cell>
          <cell r="D6">
            <v>3.7</v>
          </cell>
          <cell r="E6">
            <v>4.8</v>
          </cell>
          <cell r="F6">
            <v>11</v>
          </cell>
          <cell r="G6">
            <v>4.4000000000000004</v>
          </cell>
          <cell r="H6">
            <v>6.15</v>
          </cell>
          <cell r="J6">
            <v>67</v>
          </cell>
          <cell r="K6">
            <v>37</v>
          </cell>
          <cell r="L6">
            <v>51</v>
          </cell>
          <cell r="O6">
            <v>1</v>
          </cell>
        </row>
        <row r="7">
          <cell r="B7">
            <v>18.100000000000001</v>
          </cell>
          <cell r="C7">
            <v>-3.7</v>
          </cell>
          <cell r="D7">
            <v>-7.1</v>
          </cell>
          <cell r="E7">
            <v>0.8</v>
          </cell>
          <cell r="F7">
            <v>17.7</v>
          </cell>
          <cell r="G7">
            <v>12.7</v>
          </cell>
          <cell r="H7">
            <v>10.975</v>
          </cell>
          <cell r="J7">
            <v>76</v>
          </cell>
          <cell r="K7">
            <v>32</v>
          </cell>
          <cell r="L7">
            <v>44</v>
          </cell>
          <cell r="O7">
            <v>2</v>
          </cell>
        </row>
        <row r="8">
          <cell r="B8">
            <v>18.7</v>
          </cell>
          <cell r="C8">
            <v>12</v>
          </cell>
          <cell r="D8">
            <v>8.1999999999999993</v>
          </cell>
          <cell r="E8">
            <v>13</v>
          </cell>
          <cell r="F8">
            <v>17.2</v>
          </cell>
          <cell r="G8">
            <v>14.1</v>
          </cell>
          <cell r="H8">
            <v>14.6</v>
          </cell>
          <cell r="I8">
            <v>0.1</v>
          </cell>
          <cell r="J8">
            <v>41</v>
          </cell>
          <cell r="K8">
            <v>33</v>
          </cell>
          <cell r="L8">
            <v>41</v>
          </cell>
          <cell r="O8">
            <v>3</v>
          </cell>
        </row>
        <row r="9">
          <cell r="B9">
            <v>18.2</v>
          </cell>
          <cell r="C9">
            <v>11.3</v>
          </cell>
          <cell r="D9">
            <v>7.9</v>
          </cell>
          <cell r="E9">
            <v>12.9</v>
          </cell>
          <cell r="F9">
            <v>17.7</v>
          </cell>
          <cell r="G9">
            <v>15</v>
          </cell>
          <cell r="H9">
            <v>15.15</v>
          </cell>
          <cell r="J9">
            <v>48</v>
          </cell>
          <cell r="K9">
            <v>35</v>
          </cell>
          <cell r="L9">
            <v>40</v>
          </cell>
          <cell r="O9">
            <v>4</v>
          </cell>
        </row>
        <row r="10">
          <cell r="B10">
            <v>21.7</v>
          </cell>
          <cell r="C10">
            <v>12.4</v>
          </cell>
          <cell r="D10">
            <v>10.5</v>
          </cell>
          <cell r="E10">
            <v>14.7</v>
          </cell>
          <cell r="F10">
            <v>19.8</v>
          </cell>
          <cell r="G10">
            <v>13</v>
          </cell>
          <cell r="H10">
            <v>15.125</v>
          </cell>
          <cell r="I10">
            <v>0.1</v>
          </cell>
          <cell r="J10">
            <v>43</v>
          </cell>
          <cell r="K10">
            <v>30</v>
          </cell>
          <cell r="L10">
            <v>55</v>
          </cell>
          <cell r="O10">
            <v>5</v>
          </cell>
        </row>
        <row r="11">
          <cell r="B11">
            <v>14.2</v>
          </cell>
          <cell r="C11">
            <v>4.0999999999999996</v>
          </cell>
          <cell r="D11">
            <v>5.5</v>
          </cell>
          <cell r="E11">
            <v>9.3000000000000007</v>
          </cell>
          <cell r="F11">
            <v>10.1</v>
          </cell>
          <cell r="G11">
            <v>4.0999999999999996</v>
          </cell>
          <cell r="H11">
            <v>6.9</v>
          </cell>
          <cell r="I11">
            <v>1.7</v>
          </cell>
          <cell r="J11">
            <v>91</v>
          </cell>
          <cell r="K11">
            <v>71</v>
          </cell>
          <cell r="L11">
            <v>99</v>
          </cell>
          <cell r="O11">
            <v>6</v>
          </cell>
        </row>
        <row r="12">
          <cell r="B12">
            <v>16.600000000000001</v>
          </cell>
          <cell r="C12">
            <v>0.1</v>
          </cell>
          <cell r="D12">
            <v>-2.5</v>
          </cell>
          <cell r="E12">
            <v>4</v>
          </cell>
          <cell r="F12">
            <v>15.6</v>
          </cell>
          <cell r="G12">
            <v>7.4</v>
          </cell>
          <cell r="H12">
            <v>8.6</v>
          </cell>
          <cell r="J12">
            <v>100</v>
          </cell>
          <cell r="K12">
            <v>49</v>
          </cell>
          <cell r="L12">
            <v>83</v>
          </cell>
          <cell r="O12">
            <v>7</v>
          </cell>
        </row>
        <row r="13">
          <cell r="B13">
            <v>17.3</v>
          </cell>
          <cell r="C13">
            <v>1.8</v>
          </cell>
          <cell r="D13">
            <v>-1.1000000000000001</v>
          </cell>
          <cell r="E13">
            <v>8.4</v>
          </cell>
          <cell r="F13">
            <v>16</v>
          </cell>
          <cell r="G13">
            <v>7.5</v>
          </cell>
          <cell r="H13">
            <v>9.85</v>
          </cell>
          <cell r="J13">
            <v>82</v>
          </cell>
          <cell r="K13">
            <v>47</v>
          </cell>
          <cell r="L13">
            <v>79</v>
          </cell>
          <cell r="O13">
            <v>8</v>
          </cell>
        </row>
        <row r="14">
          <cell r="B14">
            <v>16.2</v>
          </cell>
          <cell r="C14">
            <v>1.9</v>
          </cell>
          <cell r="D14">
            <v>-1.2</v>
          </cell>
          <cell r="E14">
            <v>8.6</v>
          </cell>
          <cell r="F14">
            <v>15.5</v>
          </cell>
          <cell r="G14">
            <v>9.3000000000000007</v>
          </cell>
          <cell r="H14">
            <v>10.675000000000001</v>
          </cell>
          <cell r="J14">
            <v>76</v>
          </cell>
          <cell r="K14">
            <v>52</v>
          </cell>
          <cell r="L14">
            <v>70</v>
          </cell>
          <cell r="O14">
            <v>9</v>
          </cell>
        </row>
        <row r="15">
          <cell r="B15">
            <v>10.6</v>
          </cell>
          <cell r="C15">
            <v>4.5</v>
          </cell>
          <cell r="D15">
            <v>2.2000000000000002</v>
          </cell>
          <cell r="E15">
            <v>5</v>
          </cell>
          <cell r="F15">
            <v>9</v>
          </cell>
          <cell r="G15">
            <v>7.7</v>
          </cell>
          <cell r="H15">
            <v>7.35</v>
          </cell>
          <cell r="J15">
            <v>75</v>
          </cell>
          <cell r="K15">
            <v>59</v>
          </cell>
          <cell r="L15">
            <v>56</v>
          </cell>
          <cell r="O15">
            <v>10</v>
          </cell>
        </row>
        <row r="16">
          <cell r="B16">
            <v>8.1</v>
          </cell>
          <cell r="C16">
            <v>2.8</v>
          </cell>
          <cell r="D16">
            <v>3.5</v>
          </cell>
          <cell r="E16">
            <v>4.0999999999999996</v>
          </cell>
          <cell r="F16">
            <v>3.5</v>
          </cell>
          <cell r="G16">
            <v>4.7</v>
          </cell>
          <cell r="H16">
            <v>4.25</v>
          </cell>
          <cell r="J16">
            <v>68</v>
          </cell>
          <cell r="K16">
            <v>90</v>
          </cell>
          <cell r="L16">
            <v>70</v>
          </cell>
          <cell r="O16">
            <v>11</v>
          </cell>
        </row>
        <row r="17">
          <cell r="B17">
            <v>5</v>
          </cell>
          <cell r="C17">
            <v>1.7</v>
          </cell>
          <cell r="D17">
            <v>1.6</v>
          </cell>
          <cell r="E17">
            <v>2.6</v>
          </cell>
          <cell r="F17">
            <v>3.8</v>
          </cell>
          <cell r="G17">
            <v>3.1</v>
          </cell>
          <cell r="H17">
            <v>3.15</v>
          </cell>
          <cell r="I17">
            <v>1</v>
          </cell>
          <cell r="J17">
            <v>67</v>
          </cell>
          <cell r="K17">
            <v>83</v>
          </cell>
          <cell r="L17">
            <v>84</v>
          </cell>
          <cell r="O17">
            <v>12</v>
          </cell>
        </row>
        <row r="18">
          <cell r="B18">
            <v>3.4</v>
          </cell>
          <cell r="C18">
            <v>0.7</v>
          </cell>
          <cell r="D18">
            <v>0.7</v>
          </cell>
          <cell r="E18">
            <v>1.4</v>
          </cell>
          <cell r="F18">
            <v>2.9</v>
          </cell>
          <cell r="G18">
            <v>3</v>
          </cell>
          <cell r="H18">
            <v>2.5750000000000002</v>
          </cell>
          <cell r="I18">
            <v>2.1</v>
          </cell>
          <cell r="J18">
            <v>98</v>
          </cell>
          <cell r="K18">
            <v>95</v>
          </cell>
          <cell r="L18">
            <v>98</v>
          </cell>
          <cell r="O18">
            <v>13</v>
          </cell>
        </row>
        <row r="19">
          <cell r="B19">
            <v>13.4</v>
          </cell>
          <cell r="C19">
            <v>2.8</v>
          </cell>
          <cell r="D19">
            <v>2.7</v>
          </cell>
          <cell r="E19">
            <v>4.5</v>
          </cell>
          <cell r="F19">
            <v>12.6</v>
          </cell>
          <cell r="G19">
            <v>9.6</v>
          </cell>
          <cell r="H19">
            <v>9.0750000000000011</v>
          </cell>
          <cell r="J19">
            <v>100</v>
          </cell>
          <cell r="K19">
            <v>55</v>
          </cell>
          <cell r="L19">
            <v>41</v>
          </cell>
          <cell r="O19">
            <v>14</v>
          </cell>
        </row>
        <row r="20">
          <cell r="B20">
            <v>12.8</v>
          </cell>
          <cell r="C20">
            <v>-2.1</v>
          </cell>
          <cell r="D20">
            <v>-6</v>
          </cell>
          <cell r="E20">
            <v>4.4000000000000004</v>
          </cell>
          <cell r="F20">
            <v>12</v>
          </cell>
          <cell r="G20">
            <v>3.7</v>
          </cell>
          <cell r="H20">
            <v>5.9499999999999993</v>
          </cell>
          <cell r="J20">
            <v>60</v>
          </cell>
          <cell r="K20">
            <v>34</v>
          </cell>
          <cell r="L20">
            <v>59</v>
          </cell>
          <cell r="O20">
            <v>15</v>
          </cell>
        </row>
        <row r="21">
          <cell r="B21">
            <v>15.1</v>
          </cell>
          <cell r="C21">
            <v>-5.3</v>
          </cell>
          <cell r="D21">
            <v>-8.8000000000000007</v>
          </cell>
          <cell r="E21">
            <v>2.4</v>
          </cell>
          <cell r="F21">
            <v>14.1</v>
          </cell>
          <cell r="G21">
            <v>6.1</v>
          </cell>
          <cell r="H21">
            <v>7.1750000000000007</v>
          </cell>
          <cell r="J21">
            <v>69</v>
          </cell>
          <cell r="K21">
            <v>34</v>
          </cell>
          <cell r="L21">
            <v>46</v>
          </cell>
          <cell r="O21">
            <v>16</v>
          </cell>
        </row>
        <row r="22">
          <cell r="B22">
            <v>14.8</v>
          </cell>
          <cell r="C22">
            <v>2.6</v>
          </cell>
          <cell r="D22">
            <v>-2.6</v>
          </cell>
          <cell r="E22">
            <v>5.5</v>
          </cell>
          <cell r="F22">
            <v>12.7</v>
          </cell>
          <cell r="G22">
            <v>4.7</v>
          </cell>
          <cell r="H22">
            <v>6.8999999999999995</v>
          </cell>
          <cell r="J22">
            <v>89</v>
          </cell>
          <cell r="K22">
            <v>52</v>
          </cell>
          <cell r="L22">
            <v>82</v>
          </cell>
          <cell r="O22">
            <v>17</v>
          </cell>
        </row>
        <row r="23">
          <cell r="B23">
            <v>18.600000000000001</v>
          </cell>
          <cell r="C23">
            <v>-0.3</v>
          </cell>
          <cell r="D23">
            <v>-4.3</v>
          </cell>
          <cell r="E23">
            <v>7.1</v>
          </cell>
          <cell r="F23">
            <v>18.3</v>
          </cell>
          <cell r="G23">
            <v>7.9</v>
          </cell>
          <cell r="H23">
            <v>10.299999999999999</v>
          </cell>
          <cell r="J23">
            <v>77</v>
          </cell>
          <cell r="K23">
            <v>44</v>
          </cell>
          <cell r="L23">
            <v>72</v>
          </cell>
          <cell r="O23">
            <v>18</v>
          </cell>
        </row>
        <row r="24">
          <cell r="B24">
            <v>19.899999999999999</v>
          </cell>
          <cell r="C24">
            <v>0.2</v>
          </cell>
          <cell r="D24">
            <v>-3.5</v>
          </cell>
          <cell r="E24">
            <v>9.8000000000000007</v>
          </cell>
          <cell r="F24">
            <v>19.100000000000001</v>
          </cell>
          <cell r="G24">
            <v>7.7</v>
          </cell>
          <cell r="H24">
            <v>11.075000000000001</v>
          </cell>
          <cell r="J24">
            <v>63</v>
          </cell>
          <cell r="K24">
            <v>31</v>
          </cell>
          <cell r="L24">
            <v>59</v>
          </cell>
          <cell r="O24">
            <v>19</v>
          </cell>
        </row>
        <row r="25">
          <cell r="B25">
            <v>19.5</v>
          </cell>
          <cell r="C25">
            <v>0.1</v>
          </cell>
          <cell r="D25">
            <v>-4.5</v>
          </cell>
          <cell r="E25">
            <v>7.8</v>
          </cell>
          <cell r="F25">
            <v>18.600000000000001</v>
          </cell>
          <cell r="G25">
            <v>12.8</v>
          </cell>
          <cell r="H25">
            <v>13</v>
          </cell>
          <cell r="J25">
            <v>68</v>
          </cell>
          <cell r="K25">
            <v>26</v>
          </cell>
          <cell r="L25">
            <v>43</v>
          </cell>
          <cell r="O25">
            <v>20</v>
          </cell>
        </row>
        <row r="26">
          <cell r="B26">
            <v>18</v>
          </cell>
          <cell r="C26">
            <v>0.2</v>
          </cell>
          <cell r="D26">
            <v>-3.8</v>
          </cell>
          <cell r="E26">
            <v>8.5</v>
          </cell>
          <cell r="F26">
            <v>17.100000000000001</v>
          </cell>
          <cell r="G26">
            <v>7.4</v>
          </cell>
          <cell r="H26">
            <v>10.1</v>
          </cell>
          <cell r="J26">
            <v>58</v>
          </cell>
          <cell r="K26">
            <v>35</v>
          </cell>
          <cell r="L26">
            <v>69</v>
          </cell>
          <cell r="O26">
            <v>21</v>
          </cell>
        </row>
        <row r="27">
          <cell r="B27">
            <v>17.899999999999999</v>
          </cell>
          <cell r="C27">
            <v>0.8</v>
          </cell>
          <cell r="D27">
            <v>-2.8</v>
          </cell>
          <cell r="E27">
            <v>9.1999999999999993</v>
          </cell>
          <cell r="F27">
            <v>15.8</v>
          </cell>
          <cell r="G27">
            <v>9.9</v>
          </cell>
          <cell r="H27">
            <v>11.2</v>
          </cell>
          <cell r="J27">
            <v>60</v>
          </cell>
          <cell r="K27">
            <v>42</v>
          </cell>
          <cell r="L27">
            <v>63</v>
          </cell>
          <cell r="O27">
            <v>22</v>
          </cell>
        </row>
        <row r="28">
          <cell r="B28">
            <v>18.100000000000001</v>
          </cell>
          <cell r="C28">
            <v>1.7</v>
          </cell>
          <cell r="D28">
            <v>-1.6</v>
          </cell>
          <cell r="E28">
            <v>12.5</v>
          </cell>
          <cell r="F28">
            <v>15.6</v>
          </cell>
          <cell r="G28">
            <v>11.6</v>
          </cell>
          <cell r="H28">
            <v>12.825000000000001</v>
          </cell>
          <cell r="I28">
            <v>0.3</v>
          </cell>
          <cell r="J28">
            <v>60</v>
          </cell>
          <cell r="K28">
            <v>50</v>
          </cell>
          <cell r="L28">
            <v>65</v>
          </cell>
          <cell r="O28">
            <v>23</v>
          </cell>
        </row>
        <row r="29">
          <cell r="B29">
            <v>20</v>
          </cell>
          <cell r="C29">
            <v>10.9</v>
          </cell>
          <cell r="D29">
            <v>8</v>
          </cell>
          <cell r="E29">
            <v>12.3</v>
          </cell>
          <cell r="F29">
            <v>19.399999999999999</v>
          </cell>
          <cell r="G29">
            <v>17.600000000000001</v>
          </cell>
          <cell r="H29">
            <v>16.725000000000001</v>
          </cell>
          <cell r="J29">
            <v>68</v>
          </cell>
          <cell r="K29">
            <v>52</v>
          </cell>
          <cell r="L29">
            <v>60</v>
          </cell>
          <cell r="O29">
            <v>24</v>
          </cell>
        </row>
        <row r="30">
          <cell r="B30">
            <v>25.2</v>
          </cell>
          <cell r="C30">
            <v>15.6</v>
          </cell>
          <cell r="D30">
            <v>12.9</v>
          </cell>
          <cell r="E30">
            <v>17</v>
          </cell>
          <cell r="F30">
            <v>23.7</v>
          </cell>
          <cell r="G30">
            <v>19.100000000000001</v>
          </cell>
          <cell r="H30">
            <v>19.725000000000001</v>
          </cell>
          <cell r="J30">
            <v>59</v>
          </cell>
          <cell r="K30">
            <v>41</v>
          </cell>
          <cell r="L30">
            <v>49</v>
          </cell>
          <cell r="O30">
            <v>25</v>
          </cell>
        </row>
        <row r="31">
          <cell r="B31">
            <v>26.7</v>
          </cell>
          <cell r="C31">
            <v>16.7</v>
          </cell>
          <cell r="D31">
            <v>12.4</v>
          </cell>
          <cell r="E31">
            <v>17.899999999999999</v>
          </cell>
          <cell r="F31">
            <v>26.2</v>
          </cell>
          <cell r="G31">
            <v>19.899999999999999</v>
          </cell>
          <cell r="H31">
            <v>20.974999999999998</v>
          </cell>
          <cell r="I31">
            <v>0.3</v>
          </cell>
          <cell r="J31">
            <v>50</v>
          </cell>
          <cell r="K31">
            <v>34</v>
          </cell>
          <cell r="L31">
            <v>50</v>
          </cell>
          <cell r="O31">
            <v>26</v>
          </cell>
        </row>
        <row r="32">
          <cell r="B32">
            <v>20.3</v>
          </cell>
          <cell r="C32">
            <v>9</v>
          </cell>
          <cell r="D32">
            <v>9.4</v>
          </cell>
          <cell r="E32">
            <v>10</v>
          </cell>
          <cell r="F32">
            <v>12.5</v>
          </cell>
          <cell r="G32">
            <v>10.7</v>
          </cell>
          <cell r="H32">
            <v>10.975000000000001</v>
          </cell>
          <cell r="I32">
            <v>0.4</v>
          </cell>
          <cell r="J32">
            <v>89</v>
          </cell>
          <cell r="K32">
            <v>72</v>
          </cell>
          <cell r="L32">
            <v>91</v>
          </cell>
          <cell r="O32">
            <v>27</v>
          </cell>
        </row>
        <row r="33">
          <cell r="B33">
            <v>11.2</v>
          </cell>
          <cell r="C33">
            <v>7.9</v>
          </cell>
          <cell r="D33">
            <v>6.3</v>
          </cell>
          <cell r="E33">
            <v>9.1</v>
          </cell>
          <cell r="F33">
            <v>10.6</v>
          </cell>
          <cell r="G33">
            <v>8.3000000000000007</v>
          </cell>
          <cell r="H33">
            <v>9.0749999999999993</v>
          </cell>
          <cell r="I33">
            <v>16.899999999999999</v>
          </cell>
          <cell r="J33">
            <v>89</v>
          </cell>
          <cell r="K33">
            <v>87</v>
          </cell>
          <cell r="L33">
            <v>96</v>
          </cell>
          <cell r="O33">
            <v>28</v>
          </cell>
        </row>
        <row r="34">
          <cell r="B34">
            <v>11.3</v>
          </cell>
          <cell r="C34">
            <v>7.3</v>
          </cell>
          <cell r="D34">
            <v>7.5</v>
          </cell>
          <cell r="E34">
            <v>7.6</v>
          </cell>
          <cell r="F34">
            <v>10.5</v>
          </cell>
          <cell r="G34">
            <v>9.4</v>
          </cell>
          <cell r="H34">
            <v>9.2249999999999996</v>
          </cell>
          <cell r="I34">
            <v>14.1</v>
          </cell>
          <cell r="J34">
            <v>99</v>
          </cell>
          <cell r="K34">
            <v>97</v>
          </cell>
          <cell r="L34">
            <v>100</v>
          </cell>
          <cell r="O34">
            <v>29</v>
          </cell>
        </row>
        <row r="35">
          <cell r="B35">
            <v>13.7</v>
          </cell>
          <cell r="C35">
            <v>8.3000000000000007</v>
          </cell>
          <cell r="D35">
            <v>8.6999999999999993</v>
          </cell>
          <cell r="E35">
            <v>9.6999999999999993</v>
          </cell>
          <cell r="F35">
            <v>12.9</v>
          </cell>
          <cell r="G35">
            <v>9</v>
          </cell>
          <cell r="H35">
            <v>10.15</v>
          </cell>
          <cell r="I35">
            <v>48.1</v>
          </cell>
          <cell r="J35">
            <v>100</v>
          </cell>
          <cell r="K35">
            <v>89</v>
          </cell>
          <cell r="L35">
            <v>100</v>
          </cell>
          <cell r="O35">
            <v>30</v>
          </cell>
        </row>
      </sheetData>
      <sheetData sheetId="5">
        <row r="6">
          <cell r="B6">
            <v>17.3</v>
          </cell>
          <cell r="C6">
            <v>4.5</v>
          </cell>
          <cell r="D6">
            <v>1.3</v>
          </cell>
          <cell r="E6">
            <v>10.4</v>
          </cell>
          <cell r="F6">
            <v>15.9</v>
          </cell>
          <cell r="G6">
            <v>12</v>
          </cell>
          <cell r="H6">
            <v>12.574999999999999</v>
          </cell>
          <cell r="J6">
            <v>81</v>
          </cell>
          <cell r="K6">
            <v>40</v>
          </cell>
          <cell r="L6">
            <v>85</v>
          </cell>
          <cell r="O6">
            <v>1</v>
          </cell>
        </row>
        <row r="7">
          <cell r="B7">
            <v>19.8</v>
          </cell>
          <cell r="C7">
            <v>8.6999999999999993</v>
          </cell>
          <cell r="D7">
            <v>4.9000000000000004</v>
          </cell>
          <cell r="E7">
            <v>12.6</v>
          </cell>
          <cell r="F7">
            <v>18.8</v>
          </cell>
          <cell r="G7">
            <v>10.8</v>
          </cell>
          <cell r="H7">
            <v>13.25</v>
          </cell>
          <cell r="J7">
            <v>73</v>
          </cell>
          <cell r="K7">
            <v>53</v>
          </cell>
          <cell r="L7">
            <v>82</v>
          </cell>
          <cell r="O7">
            <v>2</v>
          </cell>
        </row>
        <row r="8">
          <cell r="B8">
            <v>14.9</v>
          </cell>
          <cell r="C8">
            <v>3.9</v>
          </cell>
          <cell r="D8">
            <v>4.0999999999999996</v>
          </cell>
          <cell r="E8">
            <v>9.5</v>
          </cell>
          <cell r="F8">
            <v>8.5</v>
          </cell>
          <cell r="G8">
            <v>5</v>
          </cell>
          <cell r="H8">
            <v>7</v>
          </cell>
          <cell r="I8">
            <v>6.7</v>
          </cell>
          <cell r="J8">
            <v>92</v>
          </cell>
          <cell r="K8">
            <v>89</v>
          </cell>
          <cell r="L8">
            <v>100</v>
          </cell>
          <cell r="O8">
            <v>3</v>
          </cell>
        </row>
        <row r="9">
          <cell r="B9">
            <v>15.7</v>
          </cell>
          <cell r="C9">
            <v>2.2000000000000002</v>
          </cell>
          <cell r="D9">
            <v>-0.8</v>
          </cell>
          <cell r="E9">
            <v>8.6999999999999993</v>
          </cell>
          <cell r="F9">
            <v>13.3</v>
          </cell>
          <cell r="G9">
            <v>9.6</v>
          </cell>
          <cell r="H9">
            <v>10.3</v>
          </cell>
          <cell r="I9">
            <v>5.8</v>
          </cell>
          <cell r="J9">
            <v>81</v>
          </cell>
          <cell r="K9">
            <v>60</v>
          </cell>
          <cell r="L9">
            <v>88</v>
          </cell>
          <cell r="O9">
            <v>4</v>
          </cell>
        </row>
        <row r="10">
          <cell r="B10">
            <v>9.1999999999999993</v>
          </cell>
          <cell r="C10">
            <v>1.3</v>
          </cell>
          <cell r="D10">
            <v>0.8</v>
          </cell>
          <cell r="E10">
            <v>2.2000000000000002</v>
          </cell>
          <cell r="F10">
            <v>6.6</v>
          </cell>
          <cell r="G10">
            <v>7.3</v>
          </cell>
          <cell r="H10">
            <v>5.8500000000000005</v>
          </cell>
          <cell r="I10">
            <v>2</v>
          </cell>
          <cell r="J10">
            <v>96</v>
          </cell>
          <cell r="K10">
            <v>74</v>
          </cell>
          <cell r="L10">
            <v>65</v>
          </cell>
          <cell r="O10">
            <v>5</v>
          </cell>
        </row>
        <row r="11">
          <cell r="B11">
            <v>9.5</v>
          </cell>
          <cell r="C11">
            <v>4.3</v>
          </cell>
          <cell r="D11">
            <v>3.1</v>
          </cell>
          <cell r="E11">
            <v>5.5</v>
          </cell>
          <cell r="F11">
            <v>8.8000000000000007</v>
          </cell>
          <cell r="G11">
            <v>7.9</v>
          </cell>
          <cell r="H11">
            <v>7.5250000000000004</v>
          </cell>
          <cell r="J11">
            <v>69</v>
          </cell>
          <cell r="K11">
            <v>55</v>
          </cell>
          <cell r="L11">
            <v>59</v>
          </cell>
          <cell r="O11">
            <v>6</v>
          </cell>
        </row>
        <row r="12">
          <cell r="B12">
            <v>11.6</v>
          </cell>
          <cell r="C12">
            <v>2.1</v>
          </cell>
          <cell r="D12">
            <v>-0.5</v>
          </cell>
          <cell r="E12">
            <v>6.8</v>
          </cell>
          <cell r="F12">
            <v>9.6</v>
          </cell>
          <cell r="G12">
            <v>4.7</v>
          </cell>
          <cell r="H12">
            <v>6.4499999999999993</v>
          </cell>
          <cell r="J12">
            <v>66</v>
          </cell>
          <cell r="K12">
            <v>62</v>
          </cell>
          <cell r="L12">
            <v>84</v>
          </cell>
          <cell r="O12">
            <v>7</v>
          </cell>
        </row>
        <row r="13">
          <cell r="B13">
            <v>17.600000000000001</v>
          </cell>
          <cell r="C13">
            <v>-1.4</v>
          </cell>
          <cell r="D13">
            <v>-4</v>
          </cell>
          <cell r="E13">
            <v>8.4</v>
          </cell>
          <cell r="F13">
            <v>16.600000000000001</v>
          </cell>
          <cell r="G13">
            <v>12.7</v>
          </cell>
          <cell r="H13">
            <v>12.600000000000001</v>
          </cell>
          <cell r="I13">
            <v>0.5</v>
          </cell>
          <cell r="J13">
            <v>73</v>
          </cell>
          <cell r="K13">
            <v>43</v>
          </cell>
          <cell r="L13">
            <v>49</v>
          </cell>
          <cell r="O13">
            <v>8</v>
          </cell>
        </row>
        <row r="14">
          <cell r="B14">
            <v>13</v>
          </cell>
          <cell r="C14">
            <v>8.3000000000000007</v>
          </cell>
          <cell r="D14">
            <v>7.1</v>
          </cell>
          <cell r="E14">
            <v>9</v>
          </cell>
          <cell r="F14">
            <v>10.4</v>
          </cell>
          <cell r="G14">
            <v>8.8000000000000007</v>
          </cell>
          <cell r="H14">
            <v>9.25</v>
          </cell>
          <cell r="I14">
            <v>3.3</v>
          </cell>
          <cell r="J14">
            <v>84</v>
          </cell>
          <cell r="K14">
            <v>93</v>
          </cell>
          <cell r="L14">
            <v>89</v>
          </cell>
          <cell r="O14">
            <v>9</v>
          </cell>
        </row>
        <row r="15">
          <cell r="B15">
            <v>17.7</v>
          </cell>
          <cell r="C15">
            <v>6.9</v>
          </cell>
          <cell r="D15">
            <v>3</v>
          </cell>
          <cell r="E15">
            <v>10.5</v>
          </cell>
          <cell r="F15">
            <v>15.7</v>
          </cell>
          <cell r="G15">
            <v>7.4</v>
          </cell>
          <cell r="H15">
            <v>10.25</v>
          </cell>
          <cell r="I15">
            <v>0.7</v>
          </cell>
          <cell r="J15">
            <v>88</v>
          </cell>
          <cell r="K15">
            <v>73</v>
          </cell>
          <cell r="L15">
            <v>98</v>
          </cell>
          <cell r="O15">
            <v>10</v>
          </cell>
        </row>
        <row r="16">
          <cell r="B16">
            <v>21.3</v>
          </cell>
          <cell r="C16">
            <v>1.7</v>
          </cell>
          <cell r="D16">
            <v>0.1</v>
          </cell>
          <cell r="E16">
            <v>10.199999999999999</v>
          </cell>
          <cell r="F16">
            <v>18.7</v>
          </cell>
          <cell r="G16">
            <v>9.6999999999999993</v>
          </cell>
          <cell r="H16">
            <v>12.074999999999999</v>
          </cell>
          <cell r="I16">
            <v>3.3</v>
          </cell>
          <cell r="J16">
            <v>84</v>
          </cell>
          <cell r="K16">
            <v>45</v>
          </cell>
          <cell r="L16">
            <v>87</v>
          </cell>
          <cell r="O16">
            <v>11</v>
          </cell>
        </row>
        <row r="17">
          <cell r="B17">
            <v>12.9</v>
          </cell>
          <cell r="C17">
            <v>7.1</v>
          </cell>
          <cell r="D17">
            <v>5.9</v>
          </cell>
          <cell r="E17">
            <v>11.3</v>
          </cell>
          <cell r="F17">
            <v>7.7</v>
          </cell>
          <cell r="G17">
            <v>7.3</v>
          </cell>
          <cell r="H17">
            <v>8.4</v>
          </cell>
          <cell r="I17">
            <v>10.9</v>
          </cell>
          <cell r="J17">
            <v>98</v>
          </cell>
          <cell r="K17">
            <v>95</v>
          </cell>
          <cell r="L17">
            <v>95</v>
          </cell>
          <cell r="O17">
            <v>12</v>
          </cell>
        </row>
        <row r="18">
          <cell r="B18">
            <v>10.4</v>
          </cell>
          <cell r="C18">
            <v>5.6</v>
          </cell>
          <cell r="D18">
            <v>5.4</v>
          </cell>
          <cell r="E18">
            <v>7.3</v>
          </cell>
          <cell r="F18">
            <v>9.8000000000000007</v>
          </cell>
          <cell r="G18">
            <v>5.6</v>
          </cell>
          <cell r="H18">
            <v>7.0750000000000011</v>
          </cell>
          <cell r="I18">
            <v>1.3</v>
          </cell>
          <cell r="J18">
            <v>88</v>
          </cell>
          <cell r="K18">
            <v>58</v>
          </cell>
          <cell r="L18">
            <v>81</v>
          </cell>
          <cell r="O18">
            <v>13</v>
          </cell>
        </row>
        <row r="19">
          <cell r="B19">
            <v>6.8</v>
          </cell>
          <cell r="C19">
            <v>3.9</v>
          </cell>
          <cell r="D19">
            <v>3.1</v>
          </cell>
          <cell r="E19">
            <v>4.7</v>
          </cell>
          <cell r="F19">
            <v>5.4</v>
          </cell>
          <cell r="G19">
            <v>6.1</v>
          </cell>
          <cell r="H19">
            <v>5.5750000000000011</v>
          </cell>
          <cell r="I19">
            <v>14.2</v>
          </cell>
          <cell r="J19">
            <v>92</v>
          </cell>
          <cell r="K19">
            <v>93</v>
          </cell>
          <cell r="L19">
            <v>96</v>
          </cell>
          <cell r="O19">
            <v>14</v>
          </cell>
        </row>
        <row r="20">
          <cell r="B20">
            <v>7.7</v>
          </cell>
          <cell r="C20">
            <v>5.0999999999999996</v>
          </cell>
          <cell r="D20">
            <v>5.3</v>
          </cell>
          <cell r="E20">
            <v>5.9</v>
          </cell>
          <cell r="F20">
            <v>7.1</v>
          </cell>
          <cell r="G20">
            <v>7.2</v>
          </cell>
          <cell r="H20">
            <v>6.85</v>
          </cell>
          <cell r="I20">
            <v>6.9</v>
          </cell>
          <cell r="J20">
            <v>99</v>
          </cell>
          <cell r="K20">
            <v>97</v>
          </cell>
          <cell r="L20">
            <v>99</v>
          </cell>
          <cell r="O20">
            <v>15</v>
          </cell>
        </row>
        <row r="21">
          <cell r="B21">
            <v>13.1</v>
          </cell>
          <cell r="C21">
            <v>7</v>
          </cell>
          <cell r="D21">
            <v>6.9</v>
          </cell>
          <cell r="E21">
            <v>8.4</v>
          </cell>
          <cell r="F21">
            <v>12.7</v>
          </cell>
          <cell r="G21">
            <v>10.6</v>
          </cell>
          <cell r="H21">
            <v>10.575000000000001</v>
          </cell>
          <cell r="I21">
            <v>0.3</v>
          </cell>
          <cell r="J21">
            <v>97</v>
          </cell>
          <cell r="K21">
            <v>80</v>
          </cell>
          <cell r="L21">
            <v>97</v>
          </cell>
          <cell r="O21">
            <v>16</v>
          </cell>
        </row>
        <row r="22">
          <cell r="B22">
            <v>18.399999999999999</v>
          </cell>
          <cell r="C22">
            <v>8.4</v>
          </cell>
          <cell r="D22">
            <v>8.5</v>
          </cell>
          <cell r="E22">
            <v>10.8</v>
          </cell>
          <cell r="F22">
            <v>17</v>
          </cell>
          <cell r="G22">
            <v>8.9</v>
          </cell>
          <cell r="H22">
            <v>11.4</v>
          </cell>
          <cell r="I22">
            <v>1.9</v>
          </cell>
          <cell r="J22">
            <v>88</v>
          </cell>
          <cell r="K22">
            <v>66</v>
          </cell>
          <cell r="L22">
            <v>100</v>
          </cell>
          <cell r="O22">
            <v>17</v>
          </cell>
        </row>
        <row r="23">
          <cell r="B23">
            <v>23.6</v>
          </cell>
          <cell r="C23">
            <v>5.3</v>
          </cell>
          <cell r="D23">
            <v>3.3</v>
          </cell>
          <cell r="E23">
            <v>12.4</v>
          </cell>
          <cell r="F23">
            <v>22.1</v>
          </cell>
          <cell r="G23">
            <v>12.4</v>
          </cell>
          <cell r="H23">
            <v>14.824999999999999</v>
          </cell>
          <cell r="I23">
            <v>1.9</v>
          </cell>
          <cell r="J23">
            <v>84</v>
          </cell>
          <cell r="K23">
            <v>53</v>
          </cell>
          <cell r="L23">
            <v>100</v>
          </cell>
          <cell r="O23">
            <v>18</v>
          </cell>
        </row>
        <row r="24">
          <cell r="B24">
            <v>23</v>
          </cell>
          <cell r="C24">
            <v>6.8</v>
          </cell>
          <cell r="D24">
            <v>4.5999999999999996</v>
          </cell>
          <cell r="E24">
            <v>15.6</v>
          </cell>
          <cell r="F24">
            <v>17</v>
          </cell>
          <cell r="G24">
            <v>12.8</v>
          </cell>
          <cell r="H24">
            <v>14.55</v>
          </cell>
          <cell r="I24">
            <v>2.8</v>
          </cell>
          <cell r="J24">
            <v>83</v>
          </cell>
          <cell r="K24">
            <v>71</v>
          </cell>
          <cell r="L24">
            <v>97</v>
          </cell>
          <cell r="O24">
            <v>19</v>
          </cell>
        </row>
        <row r="25">
          <cell r="B25">
            <v>19.3</v>
          </cell>
          <cell r="C25">
            <v>9.9</v>
          </cell>
          <cell r="D25">
            <v>7.6</v>
          </cell>
          <cell r="E25">
            <v>12.8</v>
          </cell>
          <cell r="F25">
            <v>18.5</v>
          </cell>
          <cell r="G25">
            <v>13.6</v>
          </cell>
          <cell r="H25">
            <v>14.625</v>
          </cell>
          <cell r="I25">
            <v>0.9</v>
          </cell>
          <cell r="J25">
            <v>100</v>
          </cell>
          <cell r="K25">
            <v>66</v>
          </cell>
          <cell r="L25">
            <v>79</v>
          </cell>
          <cell r="O25">
            <v>20</v>
          </cell>
        </row>
        <row r="26">
          <cell r="B26">
            <v>21.9</v>
          </cell>
          <cell r="C26">
            <v>10.3</v>
          </cell>
          <cell r="D26">
            <v>7.5</v>
          </cell>
          <cell r="E26">
            <v>16</v>
          </cell>
          <cell r="F26">
            <v>20.3</v>
          </cell>
          <cell r="G26">
            <v>14.9</v>
          </cell>
          <cell r="H26">
            <v>16.524999999999999</v>
          </cell>
          <cell r="I26">
            <v>9.1999999999999993</v>
          </cell>
          <cell r="J26">
            <v>62</v>
          </cell>
          <cell r="K26">
            <v>58</v>
          </cell>
          <cell r="L26">
            <v>84</v>
          </cell>
          <cell r="O26">
            <v>21</v>
          </cell>
        </row>
        <row r="27">
          <cell r="B27">
            <v>17.8</v>
          </cell>
          <cell r="C27">
            <v>11.7</v>
          </cell>
          <cell r="D27">
            <v>13</v>
          </cell>
          <cell r="E27">
            <v>14</v>
          </cell>
          <cell r="F27">
            <v>15.9</v>
          </cell>
          <cell r="G27">
            <v>12.1</v>
          </cell>
          <cell r="H27">
            <v>13.525</v>
          </cell>
          <cell r="I27">
            <v>45.6</v>
          </cell>
          <cell r="J27">
            <v>98</v>
          </cell>
          <cell r="K27">
            <v>92</v>
          </cell>
          <cell r="L27">
            <v>99</v>
          </cell>
          <cell r="O27">
            <v>22</v>
          </cell>
        </row>
        <row r="28">
          <cell r="B28">
            <v>12.3</v>
          </cell>
          <cell r="C28">
            <v>9.9</v>
          </cell>
          <cell r="D28">
            <v>10.1</v>
          </cell>
          <cell r="E28">
            <v>11.1</v>
          </cell>
          <cell r="F28">
            <v>10.7</v>
          </cell>
          <cell r="G28">
            <v>10.8</v>
          </cell>
          <cell r="H28">
            <v>10.849999999999998</v>
          </cell>
          <cell r="I28">
            <v>14.9</v>
          </cell>
          <cell r="J28">
            <v>100</v>
          </cell>
          <cell r="K28">
            <v>97</v>
          </cell>
          <cell r="L28">
            <v>93</v>
          </cell>
          <cell r="O28">
            <v>23</v>
          </cell>
        </row>
        <row r="29">
          <cell r="B29">
            <v>18.600000000000001</v>
          </cell>
          <cell r="C29">
            <v>8.9</v>
          </cell>
          <cell r="D29">
            <v>8.8000000000000007</v>
          </cell>
          <cell r="E29">
            <v>11.3</v>
          </cell>
          <cell r="F29">
            <v>17.8</v>
          </cell>
          <cell r="G29">
            <v>10.6</v>
          </cell>
          <cell r="H29">
            <v>12.575000000000001</v>
          </cell>
          <cell r="J29">
            <v>85</v>
          </cell>
          <cell r="K29">
            <v>55</v>
          </cell>
          <cell r="L29">
            <v>88</v>
          </cell>
          <cell r="O29">
            <v>24</v>
          </cell>
        </row>
        <row r="30">
          <cell r="B30">
            <v>23.4</v>
          </cell>
          <cell r="C30">
            <v>4.2</v>
          </cell>
          <cell r="D30">
            <v>1.7</v>
          </cell>
          <cell r="E30">
            <v>12.7</v>
          </cell>
          <cell r="F30">
            <v>22.9</v>
          </cell>
          <cell r="G30">
            <v>12.7</v>
          </cell>
          <cell r="H30">
            <v>15.25</v>
          </cell>
          <cell r="J30">
            <v>82</v>
          </cell>
          <cell r="K30">
            <v>45</v>
          </cell>
          <cell r="L30">
            <v>93</v>
          </cell>
          <cell r="O30">
            <v>25</v>
          </cell>
        </row>
        <row r="31">
          <cell r="B31">
            <v>24.2</v>
          </cell>
          <cell r="C31">
            <v>10.6</v>
          </cell>
          <cell r="D31">
            <v>7.9</v>
          </cell>
          <cell r="E31">
            <v>15.9</v>
          </cell>
          <cell r="F31">
            <v>23.1</v>
          </cell>
          <cell r="G31">
            <v>15</v>
          </cell>
          <cell r="H31">
            <v>17.25</v>
          </cell>
          <cell r="J31">
            <v>76</v>
          </cell>
          <cell r="K31">
            <v>49</v>
          </cell>
          <cell r="L31">
            <v>89</v>
          </cell>
          <cell r="O31">
            <v>26</v>
          </cell>
        </row>
        <row r="32">
          <cell r="B32">
            <v>25.8</v>
          </cell>
          <cell r="C32">
            <v>10.199999999999999</v>
          </cell>
          <cell r="D32">
            <v>8.1</v>
          </cell>
          <cell r="E32">
            <v>19.5</v>
          </cell>
          <cell r="F32">
            <v>24.1</v>
          </cell>
          <cell r="G32">
            <v>15.9</v>
          </cell>
          <cell r="H32">
            <v>18.850000000000001</v>
          </cell>
          <cell r="I32">
            <v>2.4</v>
          </cell>
          <cell r="J32">
            <v>68</v>
          </cell>
          <cell r="K32">
            <v>60</v>
          </cell>
          <cell r="L32">
            <v>90</v>
          </cell>
          <cell r="O32">
            <v>27</v>
          </cell>
        </row>
        <row r="33">
          <cell r="B33">
            <v>21.9</v>
          </cell>
          <cell r="C33">
            <v>14.9</v>
          </cell>
          <cell r="D33">
            <v>12.6</v>
          </cell>
          <cell r="E33">
            <v>17.399999999999999</v>
          </cell>
          <cell r="F33">
            <v>17.3</v>
          </cell>
          <cell r="G33">
            <v>15</v>
          </cell>
          <cell r="H33">
            <v>16.175000000000001</v>
          </cell>
          <cell r="I33">
            <v>53</v>
          </cell>
          <cell r="J33">
            <v>84</v>
          </cell>
          <cell r="K33">
            <v>77</v>
          </cell>
          <cell r="L33">
            <v>100</v>
          </cell>
          <cell r="O33">
            <v>28</v>
          </cell>
        </row>
        <row r="34">
          <cell r="B34">
            <v>15.4</v>
          </cell>
          <cell r="C34">
            <v>10.4</v>
          </cell>
          <cell r="D34">
            <v>10.8</v>
          </cell>
          <cell r="E34">
            <v>10.9</v>
          </cell>
          <cell r="F34">
            <v>12.5</v>
          </cell>
          <cell r="G34">
            <v>12.5</v>
          </cell>
          <cell r="H34">
            <v>12.1</v>
          </cell>
          <cell r="J34">
            <v>97</v>
          </cell>
          <cell r="K34">
            <v>75</v>
          </cell>
          <cell r="L34">
            <v>71</v>
          </cell>
          <cell r="O34">
            <v>29</v>
          </cell>
        </row>
        <row r="35">
          <cell r="B35">
            <v>14.6</v>
          </cell>
          <cell r="C35">
            <v>8.3000000000000007</v>
          </cell>
          <cell r="D35">
            <v>7.9</v>
          </cell>
          <cell r="E35">
            <v>9.6</v>
          </cell>
          <cell r="F35">
            <v>12.3</v>
          </cell>
          <cell r="G35">
            <v>8.8000000000000007</v>
          </cell>
          <cell r="H35">
            <v>9.875</v>
          </cell>
          <cell r="I35">
            <v>2.2000000000000002</v>
          </cell>
          <cell r="J35">
            <v>85</v>
          </cell>
          <cell r="K35">
            <v>66</v>
          </cell>
          <cell r="L35">
            <v>96</v>
          </cell>
          <cell r="O35">
            <v>30</v>
          </cell>
        </row>
        <row r="36">
          <cell r="B36">
            <v>21</v>
          </cell>
          <cell r="C36">
            <v>8.1999999999999993</v>
          </cell>
          <cell r="D36">
            <v>8.3000000000000007</v>
          </cell>
          <cell r="E36">
            <v>10.6</v>
          </cell>
          <cell r="F36">
            <v>19.899999999999999</v>
          </cell>
          <cell r="G36">
            <v>12.1</v>
          </cell>
          <cell r="H36">
            <v>13.675000000000001</v>
          </cell>
          <cell r="J36">
            <v>90</v>
          </cell>
          <cell r="K36">
            <v>40</v>
          </cell>
          <cell r="L36">
            <v>90</v>
          </cell>
          <cell r="O36">
            <v>31</v>
          </cell>
        </row>
      </sheetData>
      <sheetData sheetId="6">
        <row r="6">
          <cell r="B6">
            <v>23.8</v>
          </cell>
          <cell r="C6">
            <v>7.6</v>
          </cell>
          <cell r="D6">
            <v>5.2</v>
          </cell>
          <cell r="E6">
            <v>15.7</v>
          </cell>
          <cell r="F6">
            <v>23</v>
          </cell>
          <cell r="G6">
            <v>15.5</v>
          </cell>
          <cell r="H6">
            <v>17.425000000000001</v>
          </cell>
          <cell r="J6">
            <v>84</v>
          </cell>
          <cell r="K6">
            <v>61</v>
          </cell>
          <cell r="L6">
            <v>97</v>
          </cell>
          <cell r="O6">
            <v>1</v>
          </cell>
        </row>
        <row r="7">
          <cell r="B7">
            <v>26.2</v>
          </cell>
          <cell r="C7">
            <v>9.8000000000000007</v>
          </cell>
          <cell r="D7">
            <v>7.7</v>
          </cell>
          <cell r="E7">
            <v>19.7</v>
          </cell>
          <cell r="F7">
            <v>25.2</v>
          </cell>
          <cell r="G7">
            <v>15.8</v>
          </cell>
          <cell r="H7">
            <v>19.125</v>
          </cell>
          <cell r="J7">
            <v>80</v>
          </cell>
          <cell r="K7">
            <v>48</v>
          </cell>
          <cell r="L7">
            <v>88</v>
          </cell>
          <cell r="O7">
            <v>2</v>
          </cell>
        </row>
        <row r="8">
          <cell r="B8">
            <v>26.7</v>
          </cell>
          <cell r="C8">
            <v>9.8000000000000007</v>
          </cell>
          <cell r="D8">
            <v>7.7</v>
          </cell>
          <cell r="E8">
            <v>19.899999999999999</v>
          </cell>
          <cell r="F8">
            <v>25.9</v>
          </cell>
          <cell r="G8">
            <v>17.600000000000001</v>
          </cell>
          <cell r="H8">
            <v>20.25</v>
          </cell>
          <cell r="J8">
            <v>64</v>
          </cell>
          <cell r="K8">
            <v>52</v>
          </cell>
          <cell r="L8">
            <v>89</v>
          </cell>
          <cell r="O8">
            <v>3</v>
          </cell>
        </row>
        <row r="9">
          <cell r="B9">
            <v>29.5</v>
          </cell>
          <cell r="C9">
            <v>11.1</v>
          </cell>
          <cell r="D9">
            <v>9.1999999999999993</v>
          </cell>
          <cell r="E9">
            <v>20.7</v>
          </cell>
          <cell r="F9">
            <v>27</v>
          </cell>
          <cell r="G9">
            <v>15.5</v>
          </cell>
          <cell r="H9">
            <v>19.675000000000001</v>
          </cell>
          <cell r="I9">
            <v>9.8000000000000007</v>
          </cell>
          <cell r="J9">
            <v>71</v>
          </cell>
          <cell r="K9">
            <v>46</v>
          </cell>
          <cell r="L9">
            <v>98</v>
          </cell>
          <cell r="O9">
            <v>4</v>
          </cell>
        </row>
        <row r="10">
          <cell r="B10">
            <v>26.6</v>
          </cell>
          <cell r="C10">
            <v>10.6</v>
          </cell>
          <cell r="D10">
            <v>8.8000000000000007</v>
          </cell>
          <cell r="E10">
            <v>20</v>
          </cell>
          <cell r="F10">
            <v>20.3</v>
          </cell>
          <cell r="G10">
            <v>16.899999999999999</v>
          </cell>
          <cell r="H10">
            <v>18.524999999999999</v>
          </cell>
          <cell r="J10">
            <v>80</v>
          </cell>
          <cell r="K10">
            <v>66</v>
          </cell>
          <cell r="L10">
            <v>84</v>
          </cell>
          <cell r="O10">
            <v>5</v>
          </cell>
        </row>
        <row r="11">
          <cell r="B11">
            <v>27</v>
          </cell>
          <cell r="C11">
            <v>16.100000000000001</v>
          </cell>
          <cell r="D11">
            <v>12.6</v>
          </cell>
          <cell r="E11">
            <v>20.8</v>
          </cell>
          <cell r="F11">
            <v>25.8</v>
          </cell>
          <cell r="G11">
            <v>17.5</v>
          </cell>
          <cell r="H11">
            <v>20.399999999999999</v>
          </cell>
          <cell r="I11">
            <v>7.9</v>
          </cell>
          <cell r="J11">
            <v>59</v>
          </cell>
          <cell r="K11">
            <v>58</v>
          </cell>
          <cell r="L11">
            <v>87</v>
          </cell>
          <cell r="O11">
            <v>6</v>
          </cell>
        </row>
        <row r="12">
          <cell r="B12">
            <v>25.2</v>
          </cell>
          <cell r="C12">
            <v>14.9</v>
          </cell>
          <cell r="D12">
            <v>12.5</v>
          </cell>
          <cell r="E12">
            <v>16.399999999999999</v>
          </cell>
          <cell r="F12">
            <v>22.9</v>
          </cell>
          <cell r="G12">
            <v>17.399999999999999</v>
          </cell>
          <cell r="H12">
            <v>18.524999999999999</v>
          </cell>
          <cell r="I12">
            <v>1.2</v>
          </cell>
          <cell r="J12">
            <v>91</v>
          </cell>
          <cell r="K12">
            <v>66</v>
          </cell>
          <cell r="L12">
            <v>99</v>
          </cell>
          <cell r="O12">
            <v>7</v>
          </cell>
        </row>
        <row r="13">
          <cell r="B13">
            <v>26.2</v>
          </cell>
          <cell r="C13">
            <v>14.2</v>
          </cell>
          <cell r="D13">
            <v>12.7</v>
          </cell>
          <cell r="E13">
            <v>20.3</v>
          </cell>
          <cell r="F13">
            <v>19.600000000000001</v>
          </cell>
          <cell r="G13">
            <v>14.5</v>
          </cell>
          <cell r="H13">
            <v>17.225000000000001</v>
          </cell>
          <cell r="J13">
            <v>80</v>
          </cell>
          <cell r="K13">
            <v>76</v>
          </cell>
          <cell r="L13">
            <v>99</v>
          </cell>
          <cell r="O13">
            <v>8</v>
          </cell>
        </row>
        <row r="14">
          <cell r="B14">
            <v>25.6</v>
          </cell>
          <cell r="C14">
            <v>8.1999999999999993</v>
          </cell>
          <cell r="D14">
            <v>5.8</v>
          </cell>
          <cell r="E14">
            <v>18.3</v>
          </cell>
          <cell r="F14">
            <v>24.6</v>
          </cell>
          <cell r="G14">
            <v>17.3</v>
          </cell>
          <cell r="H14">
            <v>19.375</v>
          </cell>
          <cell r="J14">
            <v>63</v>
          </cell>
          <cell r="K14">
            <v>49</v>
          </cell>
          <cell r="L14">
            <v>84</v>
          </cell>
          <cell r="O14">
            <v>9</v>
          </cell>
        </row>
        <row r="15">
          <cell r="B15">
            <v>30.2</v>
          </cell>
          <cell r="C15">
            <v>13.6</v>
          </cell>
          <cell r="D15">
            <v>10.8</v>
          </cell>
          <cell r="E15">
            <v>23.5</v>
          </cell>
          <cell r="F15">
            <v>29</v>
          </cell>
          <cell r="G15">
            <v>23.6</v>
          </cell>
          <cell r="H15">
            <v>24.924999999999997</v>
          </cell>
          <cell r="J15">
            <v>66</v>
          </cell>
          <cell r="K15">
            <v>49</v>
          </cell>
          <cell r="L15">
            <v>61</v>
          </cell>
          <cell r="O15">
            <v>10</v>
          </cell>
        </row>
        <row r="16">
          <cell r="B16">
            <v>32.299999999999997</v>
          </cell>
          <cell r="C16">
            <v>19.8</v>
          </cell>
          <cell r="D16">
            <v>17.5</v>
          </cell>
          <cell r="E16">
            <v>26.2</v>
          </cell>
          <cell r="F16">
            <v>31.5</v>
          </cell>
          <cell r="G16">
            <v>25.1</v>
          </cell>
          <cell r="H16">
            <v>26.975000000000001</v>
          </cell>
          <cell r="J16">
            <v>59</v>
          </cell>
          <cell r="K16">
            <v>45</v>
          </cell>
          <cell r="L16">
            <v>61</v>
          </cell>
          <cell r="O16">
            <v>11</v>
          </cell>
        </row>
        <row r="17">
          <cell r="B17">
            <v>30.4</v>
          </cell>
          <cell r="C17">
            <v>23.1</v>
          </cell>
          <cell r="D17">
            <v>18.899999999999999</v>
          </cell>
          <cell r="E17">
            <v>24.9</v>
          </cell>
          <cell r="F17">
            <v>29.6</v>
          </cell>
          <cell r="G17">
            <v>25.3</v>
          </cell>
          <cell r="H17">
            <v>26.274999999999999</v>
          </cell>
          <cell r="J17">
            <v>58</v>
          </cell>
          <cell r="K17">
            <v>52</v>
          </cell>
          <cell r="L17">
            <v>57</v>
          </cell>
          <cell r="O17">
            <v>12</v>
          </cell>
        </row>
        <row r="18">
          <cell r="B18">
            <v>32.4</v>
          </cell>
          <cell r="C18">
            <v>17.5</v>
          </cell>
          <cell r="D18">
            <v>20.3</v>
          </cell>
          <cell r="E18">
            <v>26.1</v>
          </cell>
          <cell r="F18">
            <v>31.4</v>
          </cell>
          <cell r="G18">
            <v>17.899999999999999</v>
          </cell>
          <cell r="H18">
            <v>23.325000000000003</v>
          </cell>
          <cell r="I18">
            <v>35.5</v>
          </cell>
          <cell r="J18">
            <v>55</v>
          </cell>
          <cell r="K18">
            <v>42</v>
          </cell>
          <cell r="L18">
            <v>99</v>
          </cell>
          <cell r="O18">
            <v>13</v>
          </cell>
        </row>
        <row r="19">
          <cell r="B19">
            <v>29.2</v>
          </cell>
          <cell r="C19">
            <v>17.3</v>
          </cell>
          <cell r="D19">
            <v>16.5</v>
          </cell>
          <cell r="E19">
            <v>19.600000000000001</v>
          </cell>
          <cell r="F19">
            <v>25.5</v>
          </cell>
          <cell r="G19">
            <v>21.4</v>
          </cell>
          <cell r="H19">
            <v>21.975000000000001</v>
          </cell>
          <cell r="J19">
            <v>94</v>
          </cell>
          <cell r="K19">
            <v>70</v>
          </cell>
          <cell r="L19">
            <v>95</v>
          </cell>
          <cell r="O19">
            <v>14</v>
          </cell>
        </row>
        <row r="20">
          <cell r="B20">
            <v>31.5</v>
          </cell>
          <cell r="C20">
            <v>16.3</v>
          </cell>
          <cell r="D20">
            <v>15.6</v>
          </cell>
          <cell r="E20">
            <v>26.5</v>
          </cell>
          <cell r="F20">
            <v>30.8</v>
          </cell>
          <cell r="G20">
            <v>23.1</v>
          </cell>
          <cell r="H20">
            <v>25.875</v>
          </cell>
          <cell r="J20">
            <v>60</v>
          </cell>
          <cell r="K20">
            <v>42</v>
          </cell>
          <cell r="L20">
            <v>67</v>
          </cell>
          <cell r="O20">
            <v>15</v>
          </cell>
        </row>
        <row r="21">
          <cell r="B21">
            <v>25.9</v>
          </cell>
          <cell r="C21">
            <v>17.7</v>
          </cell>
          <cell r="D21">
            <v>16.2</v>
          </cell>
          <cell r="E21">
            <v>21.6</v>
          </cell>
          <cell r="F21">
            <v>23.1</v>
          </cell>
          <cell r="G21">
            <v>19.600000000000001</v>
          </cell>
          <cell r="H21">
            <v>20.975000000000001</v>
          </cell>
          <cell r="J21">
            <v>69</v>
          </cell>
          <cell r="K21">
            <v>81</v>
          </cell>
          <cell r="L21">
            <v>76</v>
          </cell>
          <cell r="O21">
            <v>16</v>
          </cell>
        </row>
        <row r="22">
          <cell r="B22">
            <v>23.8</v>
          </cell>
          <cell r="C22">
            <v>16.899999999999999</v>
          </cell>
          <cell r="D22">
            <v>15.8</v>
          </cell>
          <cell r="E22">
            <v>17.899999999999999</v>
          </cell>
          <cell r="F22">
            <v>23</v>
          </cell>
          <cell r="G22">
            <v>17.5</v>
          </cell>
          <cell r="H22">
            <v>18.975000000000001</v>
          </cell>
          <cell r="J22">
            <v>83</v>
          </cell>
          <cell r="K22">
            <v>51</v>
          </cell>
          <cell r="L22">
            <v>73</v>
          </cell>
          <cell r="O22">
            <v>17</v>
          </cell>
        </row>
        <row r="23">
          <cell r="B23">
            <v>25.8</v>
          </cell>
          <cell r="C23">
            <v>11.2</v>
          </cell>
          <cell r="D23">
            <v>9.5</v>
          </cell>
          <cell r="E23">
            <v>18.7</v>
          </cell>
          <cell r="F23">
            <v>25.1</v>
          </cell>
          <cell r="G23">
            <v>18.5</v>
          </cell>
          <cell r="H23">
            <v>20.2</v>
          </cell>
          <cell r="J23">
            <v>80</v>
          </cell>
          <cell r="K23">
            <v>55</v>
          </cell>
          <cell r="L23">
            <v>85</v>
          </cell>
          <cell r="O23">
            <v>18</v>
          </cell>
        </row>
        <row r="24">
          <cell r="B24">
            <v>29</v>
          </cell>
          <cell r="C24">
            <v>14.7</v>
          </cell>
          <cell r="D24">
            <v>11.7</v>
          </cell>
          <cell r="E24">
            <v>23.3</v>
          </cell>
          <cell r="F24">
            <v>23.1</v>
          </cell>
          <cell r="G24">
            <v>21</v>
          </cell>
          <cell r="H24">
            <v>22.1</v>
          </cell>
          <cell r="I24">
            <v>10.3</v>
          </cell>
          <cell r="J24">
            <v>73</v>
          </cell>
          <cell r="K24">
            <v>74</v>
          </cell>
          <cell r="L24">
            <v>84</v>
          </cell>
          <cell r="O24">
            <v>19</v>
          </cell>
        </row>
        <row r="25">
          <cell r="B25">
            <v>25.9</v>
          </cell>
          <cell r="C25">
            <v>17.3</v>
          </cell>
          <cell r="D25">
            <v>15.8</v>
          </cell>
          <cell r="E25">
            <v>21.8</v>
          </cell>
          <cell r="F25">
            <v>22.2</v>
          </cell>
          <cell r="G25">
            <v>19.7</v>
          </cell>
          <cell r="H25">
            <v>20.85</v>
          </cell>
          <cell r="J25">
            <v>77</v>
          </cell>
          <cell r="K25">
            <v>81</v>
          </cell>
          <cell r="L25">
            <v>79</v>
          </cell>
          <cell r="O25">
            <v>20</v>
          </cell>
        </row>
        <row r="26">
          <cell r="B26">
            <v>26.8</v>
          </cell>
          <cell r="C26">
            <v>14.7</v>
          </cell>
          <cell r="D26">
            <v>12</v>
          </cell>
          <cell r="E26">
            <v>21.4</v>
          </cell>
          <cell r="F26">
            <v>25.4</v>
          </cell>
          <cell r="G26">
            <v>18.399999999999999</v>
          </cell>
          <cell r="H26">
            <v>20.9</v>
          </cell>
          <cell r="I26">
            <v>0</v>
          </cell>
          <cell r="J26">
            <v>79</v>
          </cell>
          <cell r="K26">
            <v>66</v>
          </cell>
          <cell r="L26">
            <v>92</v>
          </cell>
          <cell r="O26">
            <v>21</v>
          </cell>
        </row>
        <row r="27">
          <cell r="B27">
            <v>25</v>
          </cell>
          <cell r="C27">
            <v>14.6</v>
          </cell>
          <cell r="D27">
            <v>11.7</v>
          </cell>
          <cell r="E27">
            <v>18</v>
          </cell>
          <cell r="F27">
            <v>24</v>
          </cell>
          <cell r="G27">
            <v>19.2</v>
          </cell>
          <cell r="H27">
            <v>20.100000000000001</v>
          </cell>
          <cell r="I27">
            <v>1.4</v>
          </cell>
          <cell r="J27">
            <v>92</v>
          </cell>
          <cell r="K27">
            <v>67</v>
          </cell>
          <cell r="L27">
            <v>83</v>
          </cell>
          <cell r="O27">
            <v>22</v>
          </cell>
        </row>
        <row r="28">
          <cell r="B28">
            <v>25.1</v>
          </cell>
          <cell r="C28">
            <v>17.399999999999999</v>
          </cell>
          <cell r="D28">
            <v>16.899999999999999</v>
          </cell>
          <cell r="E28">
            <v>18.2</v>
          </cell>
          <cell r="F28">
            <v>24.5</v>
          </cell>
          <cell r="G28">
            <v>20.5</v>
          </cell>
          <cell r="H28">
            <v>20.925000000000001</v>
          </cell>
          <cell r="J28">
            <v>84</v>
          </cell>
          <cell r="K28">
            <v>60</v>
          </cell>
          <cell r="L28">
            <v>62</v>
          </cell>
          <cell r="O28">
            <v>23</v>
          </cell>
        </row>
        <row r="29">
          <cell r="B29">
            <v>26.4</v>
          </cell>
          <cell r="C29">
            <v>14.5</v>
          </cell>
          <cell r="D29">
            <v>11</v>
          </cell>
          <cell r="E29">
            <v>18.100000000000001</v>
          </cell>
          <cell r="F29">
            <v>25.9</v>
          </cell>
          <cell r="G29">
            <v>20.100000000000001</v>
          </cell>
          <cell r="H29">
            <v>21.049999999999997</v>
          </cell>
          <cell r="J29">
            <v>67</v>
          </cell>
          <cell r="K29">
            <v>48</v>
          </cell>
          <cell r="L29">
            <v>72</v>
          </cell>
          <cell r="O29">
            <v>24</v>
          </cell>
        </row>
        <row r="30">
          <cell r="B30">
            <v>32.9</v>
          </cell>
          <cell r="C30">
            <v>14.3</v>
          </cell>
          <cell r="D30">
            <v>11.5</v>
          </cell>
          <cell r="E30">
            <v>21.8</v>
          </cell>
          <cell r="F30">
            <v>30.8</v>
          </cell>
          <cell r="G30">
            <v>22.1</v>
          </cell>
          <cell r="H30">
            <v>24.200000000000003</v>
          </cell>
          <cell r="J30">
            <v>74</v>
          </cell>
          <cell r="K30">
            <v>48</v>
          </cell>
          <cell r="L30">
            <v>86</v>
          </cell>
          <cell r="O30">
            <v>25</v>
          </cell>
        </row>
        <row r="31">
          <cell r="B31">
            <v>33.200000000000003</v>
          </cell>
          <cell r="C31">
            <v>17.8</v>
          </cell>
          <cell r="D31">
            <v>16.2</v>
          </cell>
          <cell r="E31">
            <v>26.2</v>
          </cell>
          <cell r="F31">
            <v>32.9</v>
          </cell>
          <cell r="G31">
            <v>25.1</v>
          </cell>
          <cell r="H31">
            <v>27.324999999999996</v>
          </cell>
          <cell r="J31">
            <v>68</v>
          </cell>
          <cell r="K31">
            <v>51</v>
          </cell>
          <cell r="L31">
            <v>73</v>
          </cell>
          <cell r="O31">
            <v>26</v>
          </cell>
        </row>
        <row r="32">
          <cell r="B32">
            <v>29.1</v>
          </cell>
          <cell r="C32">
            <v>19.100000000000001</v>
          </cell>
          <cell r="D32">
            <v>18.399999999999999</v>
          </cell>
          <cell r="E32">
            <v>26.2</v>
          </cell>
          <cell r="F32">
            <v>25.7</v>
          </cell>
          <cell r="G32">
            <v>19.3</v>
          </cell>
          <cell r="H32">
            <v>22.625</v>
          </cell>
          <cell r="J32">
            <v>63</v>
          </cell>
          <cell r="K32">
            <v>42</v>
          </cell>
          <cell r="L32">
            <v>42</v>
          </cell>
          <cell r="O32">
            <v>27</v>
          </cell>
        </row>
        <row r="33">
          <cell r="B33">
            <v>21.6</v>
          </cell>
          <cell r="C33">
            <v>10.9</v>
          </cell>
          <cell r="D33">
            <v>8.6</v>
          </cell>
          <cell r="E33">
            <v>16</v>
          </cell>
          <cell r="F33">
            <v>20.5</v>
          </cell>
          <cell r="G33">
            <v>14.5</v>
          </cell>
          <cell r="H33">
            <v>16.375</v>
          </cell>
          <cell r="J33">
            <v>79</v>
          </cell>
          <cell r="K33">
            <v>49</v>
          </cell>
          <cell r="L33">
            <v>81</v>
          </cell>
          <cell r="O33">
            <v>28</v>
          </cell>
        </row>
        <row r="34">
          <cell r="B34">
            <v>27</v>
          </cell>
          <cell r="C34">
            <v>8.8000000000000007</v>
          </cell>
          <cell r="D34">
            <v>7.7</v>
          </cell>
          <cell r="E34">
            <v>18</v>
          </cell>
          <cell r="F34">
            <v>25.6</v>
          </cell>
          <cell r="G34">
            <v>17</v>
          </cell>
          <cell r="H34">
            <v>19.399999999999999</v>
          </cell>
          <cell r="J34">
            <v>67</v>
          </cell>
          <cell r="K34">
            <v>47</v>
          </cell>
          <cell r="L34">
            <v>82</v>
          </cell>
          <cell r="O34">
            <v>29</v>
          </cell>
        </row>
        <row r="35">
          <cell r="B35">
            <v>32.700000000000003</v>
          </cell>
          <cell r="C35">
            <v>12</v>
          </cell>
          <cell r="D35">
            <v>9.4</v>
          </cell>
          <cell r="E35">
            <v>23.6</v>
          </cell>
          <cell r="F35">
            <v>32.299999999999997</v>
          </cell>
          <cell r="G35">
            <v>26.3</v>
          </cell>
          <cell r="H35">
            <v>27.125</v>
          </cell>
          <cell r="J35">
            <v>53</v>
          </cell>
          <cell r="K35">
            <v>36</v>
          </cell>
          <cell r="L35">
            <v>44</v>
          </cell>
          <cell r="O35">
            <v>30</v>
          </cell>
        </row>
      </sheetData>
      <sheetData sheetId="7">
        <row r="6">
          <cell r="B6">
            <v>34.299999999999997</v>
          </cell>
          <cell r="C6">
            <v>17.8</v>
          </cell>
          <cell r="D6">
            <v>19</v>
          </cell>
          <cell r="E6">
            <v>26</v>
          </cell>
          <cell r="F6">
            <v>33.1</v>
          </cell>
          <cell r="G6">
            <v>19.399999999999999</v>
          </cell>
          <cell r="H6">
            <v>24.475000000000001</v>
          </cell>
          <cell r="I6">
            <v>8.1</v>
          </cell>
          <cell r="J6">
            <v>55</v>
          </cell>
          <cell r="K6">
            <v>45</v>
          </cell>
          <cell r="L6">
            <v>87</v>
          </cell>
          <cell r="O6">
            <v>1</v>
          </cell>
        </row>
        <row r="7">
          <cell r="B7">
            <v>26.2</v>
          </cell>
          <cell r="C7">
            <v>16</v>
          </cell>
          <cell r="D7">
            <v>14.8</v>
          </cell>
          <cell r="E7">
            <v>21.6</v>
          </cell>
          <cell r="F7">
            <v>24.6</v>
          </cell>
          <cell r="G7">
            <v>17.2</v>
          </cell>
          <cell r="H7">
            <v>20.150000000000002</v>
          </cell>
          <cell r="J7">
            <v>62</v>
          </cell>
          <cell r="K7">
            <v>51</v>
          </cell>
          <cell r="L7">
            <v>64</v>
          </cell>
          <cell r="O7">
            <v>2</v>
          </cell>
        </row>
        <row r="8">
          <cell r="B8">
            <v>23.6</v>
          </cell>
          <cell r="C8">
            <v>10.7</v>
          </cell>
          <cell r="D8">
            <v>8.6</v>
          </cell>
          <cell r="E8">
            <v>16.3</v>
          </cell>
          <cell r="F8">
            <v>21.8</v>
          </cell>
          <cell r="G8">
            <v>16.100000000000001</v>
          </cell>
          <cell r="H8">
            <v>17.575000000000003</v>
          </cell>
          <cell r="J8">
            <v>60</v>
          </cell>
          <cell r="K8">
            <v>40</v>
          </cell>
          <cell r="L8">
            <v>59</v>
          </cell>
          <cell r="O8">
            <v>3</v>
          </cell>
        </row>
        <row r="9">
          <cell r="B9">
            <v>23.7</v>
          </cell>
          <cell r="C9">
            <v>7.2</v>
          </cell>
          <cell r="D9">
            <v>4.9000000000000004</v>
          </cell>
          <cell r="E9">
            <v>16.3</v>
          </cell>
          <cell r="F9">
            <v>23</v>
          </cell>
          <cell r="G9">
            <v>14</v>
          </cell>
          <cell r="H9">
            <v>16.824999999999999</v>
          </cell>
          <cell r="J9">
            <v>56</v>
          </cell>
          <cell r="K9">
            <v>40</v>
          </cell>
          <cell r="L9">
            <v>73</v>
          </cell>
          <cell r="O9">
            <v>4</v>
          </cell>
        </row>
        <row r="10">
          <cell r="B10">
            <v>25.4</v>
          </cell>
          <cell r="C10">
            <v>8.6999999999999993</v>
          </cell>
          <cell r="D10">
            <v>6.7</v>
          </cell>
          <cell r="E10">
            <v>18.899999999999999</v>
          </cell>
          <cell r="F10">
            <v>21.3</v>
          </cell>
          <cell r="G10">
            <v>16.8</v>
          </cell>
          <cell r="H10">
            <v>18.45</v>
          </cell>
          <cell r="J10">
            <v>62</v>
          </cell>
          <cell r="K10">
            <v>47</v>
          </cell>
          <cell r="L10">
            <v>67</v>
          </cell>
          <cell r="O10">
            <v>5</v>
          </cell>
        </row>
        <row r="11">
          <cell r="B11">
            <v>29.8</v>
          </cell>
          <cell r="C11">
            <v>10.6</v>
          </cell>
          <cell r="D11">
            <v>9.1</v>
          </cell>
          <cell r="E11">
            <v>21.3</v>
          </cell>
          <cell r="F11">
            <v>25.7</v>
          </cell>
          <cell r="G11">
            <v>19.2</v>
          </cell>
          <cell r="H11">
            <v>21.35</v>
          </cell>
          <cell r="J11">
            <v>52</v>
          </cell>
          <cell r="K11">
            <v>42</v>
          </cell>
          <cell r="L11">
            <v>66</v>
          </cell>
          <cell r="O11">
            <v>6</v>
          </cell>
        </row>
        <row r="12">
          <cell r="B12">
            <v>24.9</v>
          </cell>
          <cell r="C12">
            <v>12</v>
          </cell>
          <cell r="D12">
            <v>9.9</v>
          </cell>
          <cell r="E12">
            <v>19.7</v>
          </cell>
          <cell r="F12">
            <v>19.2</v>
          </cell>
          <cell r="G12">
            <v>14.3</v>
          </cell>
          <cell r="H12">
            <v>16.875</v>
          </cell>
          <cell r="J12">
            <v>61</v>
          </cell>
          <cell r="K12">
            <v>70</v>
          </cell>
          <cell r="L12">
            <v>84</v>
          </cell>
          <cell r="O12">
            <v>7</v>
          </cell>
        </row>
        <row r="13">
          <cell r="B13">
            <v>20.399999999999999</v>
          </cell>
          <cell r="C13">
            <v>6.7</v>
          </cell>
          <cell r="D13">
            <v>4.5999999999999996</v>
          </cell>
          <cell r="E13">
            <v>14.7</v>
          </cell>
          <cell r="F13">
            <v>19.2</v>
          </cell>
          <cell r="G13">
            <v>11</v>
          </cell>
          <cell r="H13">
            <v>13.975</v>
          </cell>
          <cell r="J13">
            <v>65</v>
          </cell>
          <cell r="K13">
            <v>42</v>
          </cell>
          <cell r="L13">
            <v>65</v>
          </cell>
          <cell r="O13">
            <v>8</v>
          </cell>
        </row>
        <row r="14">
          <cell r="B14">
            <v>19.7</v>
          </cell>
          <cell r="C14">
            <v>9.1</v>
          </cell>
          <cell r="D14">
            <v>5.6</v>
          </cell>
          <cell r="E14">
            <v>16.8</v>
          </cell>
          <cell r="F14">
            <v>16.7</v>
          </cell>
          <cell r="G14">
            <v>10.4</v>
          </cell>
          <cell r="H14">
            <v>13.574999999999999</v>
          </cell>
          <cell r="I14">
            <v>0</v>
          </cell>
          <cell r="J14">
            <v>50</v>
          </cell>
          <cell r="K14">
            <v>56</v>
          </cell>
          <cell r="L14">
            <v>92</v>
          </cell>
          <cell r="O14">
            <v>9</v>
          </cell>
        </row>
        <row r="15">
          <cell r="B15">
            <v>21</v>
          </cell>
          <cell r="C15">
            <v>8</v>
          </cell>
          <cell r="D15">
            <v>5</v>
          </cell>
          <cell r="E15">
            <v>15.1</v>
          </cell>
          <cell r="F15">
            <v>18.399999999999999</v>
          </cell>
          <cell r="G15">
            <v>14.8</v>
          </cell>
          <cell r="H15">
            <v>15.774999999999999</v>
          </cell>
          <cell r="I15">
            <v>1.8</v>
          </cell>
          <cell r="J15">
            <v>64</v>
          </cell>
          <cell r="K15">
            <v>44</v>
          </cell>
          <cell r="L15">
            <v>76</v>
          </cell>
          <cell r="O15">
            <v>10</v>
          </cell>
        </row>
        <row r="16">
          <cell r="B16">
            <v>23.2</v>
          </cell>
          <cell r="C16">
            <v>11.7</v>
          </cell>
          <cell r="D16">
            <v>11.5</v>
          </cell>
          <cell r="E16">
            <v>14.4</v>
          </cell>
          <cell r="F16">
            <v>22</v>
          </cell>
          <cell r="G16">
            <v>13.6</v>
          </cell>
          <cell r="H16">
            <v>15.9</v>
          </cell>
          <cell r="J16">
            <v>97</v>
          </cell>
          <cell r="K16">
            <v>35</v>
          </cell>
          <cell r="L16">
            <v>72</v>
          </cell>
          <cell r="O16">
            <v>11</v>
          </cell>
        </row>
        <row r="17">
          <cell r="B17">
            <v>23.2</v>
          </cell>
          <cell r="C17">
            <v>8.6999999999999993</v>
          </cell>
          <cell r="D17">
            <v>7</v>
          </cell>
          <cell r="E17">
            <v>17.399999999999999</v>
          </cell>
          <cell r="F17">
            <v>18.399999999999999</v>
          </cell>
          <cell r="G17">
            <v>15.5</v>
          </cell>
          <cell r="H17">
            <v>16.7</v>
          </cell>
          <cell r="I17">
            <v>0.1</v>
          </cell>
          <cell r="J17">
            <v>65</v>
          </cell>
          <cell r="K17">
            <v>70</v>
          </cell>
          <cell r="L17">
            <v>90</v>
          </cell>
          <cell r="O17">
            <v>12</v>
          </cell>
        </row>
        <row r="18">
          <cell r="B18">
            <v>21.9</v>
          </cell>
          <cell r="C18">
            <v>13.4</v>
          </cell>
          <cell r="D18">
            <v>10.5</v>
          </cell>
          <cell r="E18">
            <v>18.600000000000001</v>
          </cell>
          <cell r="F18">
            <v>19.7</v>
          </cell>
          <cell r="G18">
            <v>15.6</v>
          </cell>
          <cell r="H18">
            <v>17.375</v>
          </cell>
          <cell r="I18">
            <v>1.8</v>
          </cell>
          <cell r="J18">
            <v>75</v>
          </cell>
          <cell r="K18">
            <v>63</v>
          </cell>
          <cell r="L18">
            <v>99</v>
          </cell>
          <cell r="O18">
            <v>13</v>
          </cell>
        </row>
        <row r="19">
          <cell r="B19">
            <v>21.1</v>
          </cell>
          <cell r="C19">
            <v>11.2</v>
          </cell>
          <cell r="D19">
            <v>12.9</v>
          </cell>
          <cell r="E19">
            <v>15.1</v>
          </cell>
          <cell r="F19">
            <v>18.899999999999999</v>
          </cell>
          <cell r="G19">
            <v>11.6</v>
          </cell>
          <cell r="H19">
            <v>14.3</v>
          </cell>
          <cell r="I19">
            <v>0.1</v>
          </cell>
          <cell r="J19">
            <v>86</v>
          </cell>
          <cell r="K19">
            <v>72</v>
          </cell>
          <cell r="L19">
            <v>97</v>
          </cell>
          <cell r="O19">
            <v>14</v>
          </cell>
        </row>
        <row r="20">
          <cell r="B20">
            <v>23.4</v>
          </cell>
          <cell r="C20">
            <v>7.5</v>
          </cell>
          <cell r="D20">
            <v>4.8</v>
          </cell>
          <cell r="E20">
            <v>15.5</v>
          </cell>
          <cell r="F20">
            <v>23</v>
          </cell>
          <cell r="G20">
            <v>14.5</v>
          </cell>
          <cell r="H20">
            <v>16.875</v>
          </cell>
          <cell r="J20">
            <v>83</v>
          </cell>
          <cell r="K20">
            <v>36</v>
          </cell>
          <cell r="L20">
            <v>82</v>
          </cell>
          <cell r="O20">
            <v>15</v>
          </cell>
        </row>
        <row r="21">
          <cell r="B21">
            <v>23</v>
          </cell>
          <cell r="C21">
            <v>10.5</v>
          </cell>
          <cell r="D21">
            <v>8</v>
          </cell>
          <cell r="E21">
            <v>17.8</v>
          </cell>
          <cell r="F21">
            <v>21.5</v>
          </cell>
          <cell r="G21">
            <v>16.2</v>
          </cell>
          <cell r="H21">
            <v>17.925000000000001</v>
          </cell>
          <cell r="J21">
            <v>67</v>
          </cell>
          <cell r="K21">
            <v>50</v>
          </cell>
          <cell r="L21">
            <v>67</v>
          </cell>
          <cell r="O21">
            <v>16</v>
          </cell>
        </row>
        <row r="22">
          <cell r="B22">
            <v>25.1</v>
          </cell>
          <cell r="C22">
            <v>7.8</v>
          </cell>
          <cell r="D22">
            <v>5.2</v>
          </cell>
          <cell r="E22">
            <v>15.8</v>
          </cell>
          <cell r="F22">
            <v>22.9</v>
          </cell>
          <cell r="G22">
            <v>14.8</v>
          </cell>
          <cell r="H22">
            <v>17.074999999999999</v>
          </cell>
          <cell r="J22">
            <v>81</v>
          </cell>
          <cell r="K22">
            <v>41</v>
          </cell>
          <cell r="L22">
            <v>71</v>
          </cell>
          <cell r="O22">
            <v>17</v>
          </cell>
        </row>
        <row r="23">
          <cell r="B23">
            <v>26.3</v>
          </cell>
          <cell r="C23">
            <v>7.8</v>
          </cell>
          <cell r="D23">
            <v>5.3</v>
          </cell>
          <cell r="E23">
            <v>15.1</v>
          </cell>
          <cell r="F23">
            <v>24</v>
          </cell>
          <cell r="G23">
            <v>15.5</v>
          </cell>
          <cell r="H23">
            <v>17.524999999999999</v>
          </cell>
          <cell r="J23">
            <v>77</v>
          </cell>
          <cell r="K23">
            <v>41</v>
          </cell>
          <cell r="L23">
            <v>71</v>
          </cell>
          <cell r="O23">
            <v>18</v>
          </cell>
        </row>
        <row r="24">
          <cell r="B24">
            <v>30.7</v>
          </cell>
          <cell r="C24">
            <v>10.8</v>
          </cell>
          <cell r="D24">
            <v>8.1999999999999993</v>
          </cell>
          <cell r="E24">
            <v>21.5</v>
          </cell>
          <cell r="F24">
            <v>26.1</v>
          </cell>
          <cell r="G24">
            <v>18.3</v>
          </cell>
          <cell r="H24">
            <v>21.05</v>
          </cell>
          <cell r="I24">
            <v>0.8</v>
          </cell>
          <cell r="J24">
            <v>59</v>
          </cell>
          <cell r="K24">
            <v>43</v>
          </cell>
          <cell r="L24">
            <v>88</v>
          </cell>
          <cell r="O24">
            <v>19</v>
          </cell>
        </row>
        <row r="25">
          <cell r="B25">
            <v>30.6</v>
          </cell>
          <cell r="C25">
            <v>16.100000000000001</v>
          </cell>
          <cell r="D25">
            <v>15.2</v>
          </cell>
          <cell r="E25">
            <v>18.7</v>
          </cell>
          <cell r="F25">
            <v>27.6</v>
          </cell>
          <cell r="G25">
            <v>19.899999999999999</v>
          </cell>
          <cell r="H25">
            <v>21.524999999999999</v>
          </cell>
          <cell r="J25">
            <v>87</v>
          </cell>
          <cell r="K25">
            <v>44</v>
          </cell>
          <cell r="L25">
            <v>80</v>
          </cell>
          <cell r="O25">
            <v>20</v>
          </cell>
        </row>
        <row r="26">
          <cell r="B26">
            <v>31.7</v>
          </cell>
          <cell r="C26">
            <v>16.899999999999999</v>
          </cell>
          <cell r="D26">
            <v>14.5</v>
          </cell>
          <cell r="E26">
            <v>23</v>
          </cell>
          <cell r="F26">
            <v>19.100000000000001</v>
          </cell>
          <cell r="G26">
            <v>17.399999999999999</v>
          </cell>
          <cell r="H26">
            <v>19.225000000000001</v>
          </cell>
          <cell r="I26">
            <v>2.4</v>
          </cell>
          <cell r="J26">
            <v>62</v>
          </cell>
          <cell r="K26">
            <v>93</v>
          </cell>
          <cell r="L26">
            <v>99</v>
          </cell>
          <cell r="O26">
            <v>21</v>
          </cell>
        </row>
        <row r="27">
          <cell r="B27">
            <v>27.8</v>
          </cell>
          <cell r="C27">
            <v>13.8</v>
          </cell>
          <cell r="D27">
            <v>10.8</v>
          </cell>
          <cell r="E27">
            <v>19.399999999999999</v>
          </cell>
          <cell r="F27">
            <v>26.8</v>
          </cell>
          <cell r="G27">
            <v>18.8</v>
          </cell>
          <cell r="H27">
            <v>20.95</v>
          </cell>
          <cell r="J27">
            <v>89</v>
          </cell>
          <cell r="K27">
            <v>42</v>
          </cell>
          <cell r="L27">
            <v>76</v>
          </cell>
          <cell r="O27">
            <v>22</v>
          </cell>
        </row>
        <row r="28">
          <cell r="B28">
            <v>24</v>
          </cell>
          <cell r="C28">
            <v>17.2</v>
          </cell>
          <cell r="D28">
            <v>16.100000000000001</v>
          </cell>
          <cell r="E28">
            <v>18.100000000000001</v>
          </cell>
          <cell r="F28">
            <v>22.6</v>
          </cell>
          <cell r="G28">
            <v>20.100000000000001</v>
          </cell>
          <cell r="H28">
            <v>20.225000000000001</v>
          </cell>
          <cell r="J28">
            <v>81</v>
          </cell>
          <cell r="K28">
            <v>70</v>
          </cell>
          <cell r="L28">
            <v>83</v>
          </cell>
          <cell r="O28">
            <v>23</v>
          </cell>
        </row>
        <row r="29">
          <cell r="B29">
            <v>29.9</v>
          </cell>
          <cell r="C29">
            <v>15.1</v>
          </cell>
          <cell r="D29">
            <v>12.5</v>
          </cell>
          <cell r="E29">
            <v>20.3</v>
          </cell>
          <cell r="F29">
            <v>28.8</v>
          </cell>
          <cell r="G29">
            <v>19.2</v>
          </cell>
          <cell r="H29">
            <v>21.875</v>
          </cell>
          <cell r="J29">
            <v>80</v>
          </cell>
          <cell r="K29">
            <v>45</v>
          </cell>
          <cell r="L29">
            <v>77</v>
          </cell>
          <cell r="O29">
            <v>24</v>
          </cell>
        </row>
        <row r="30">
          <cell r="B30">
            <v>31</v>
          </cell>
          <cell r="C30">
            <v>11.7</v>
          </cell>
          <cell r="D30">
            <v>8.8000000000000007</v>
          </cell>
          <cell r="E30">
            <v>22</v>
          </cell>
          <cell r="F30">
            <v>30.4</v>
          </cell>
          <cell r="G30">
            <v>20</v>
          </cell>
          <cell r="H30">
            <v>23.1</v>
          </cell>
          <cell r="J30">
            <v>69</v>
          </cell>
          <cell r="K30">
            <v>39</v>
          </cell>
          <cell r="L30">
            <v>72</v>
          </cell>
          <cell r="O30">
            <v>25</v>
          </cell>
        </row>
        <row r="31">
          <cell r="B31">
            <v>30.9</v>
          </cell>
          <cell r="C31">
            <v>14.1</v>
          </cell>
          <cell r="D31">
            <v>10.9</v>
          </cell>
          <cell r="E31">
            <v>22.7</v>
          </cell>
          <cell r="F31">
            <v>30.1</v>
          </cell>
          <cell r="G31">
            <v>19.3</v>
          </cell>
          <cell r="H31">
            <v>22.849999999999998</v>
          </cell>
          <cell r="J31">
            <v>66</v>
          </cell>
          <cell r="K31">
            <v>40</v>
          </cell>
          <cell r="L31">
            <v>69</v>
          </cell>
          <cell r="O31">
            <v>26</v>
          </cell>
        </row>
        <row r="32">
          <cell r="B32">
            <v>24.8</v>
          </cell>
          <cell r="C32">
            <v>14.7</v>
          </cell>
          <cell r="D32">
            <v>12.4</v>
          </cell>
          <cell r="E32">
            <v>18.600000000000001</v>
          </cell>
          <cell r="F32">
            <v>19.8</v>
          </cell>
          <cell r="G32">
            <v>17.899999999999999</v>
          </cell>
          <cell r="H32">
            <v>18.55</v>
          </cell>
          <cell r="I32">
            <v>1.4</v>
          </cell>
          <cell r="J32">
            <v>75</v>
          </cell>
          <cell r="K32">
            <v>96</v>
          </cell>
          <cell r="L32">
            <v>97</v>
          </cell>
          <cell r="O32">
            <v>27</v>
          </cell>
        </row>
        <row r="33">
          <cell r="B33">
            <v>33.200000000000003</v>
          </cell>
          <cell r="C33">
            <v>14.8</v>
          </cell>
          <cell r="D33">
            <v>12.7</v>
          </cell>
          <cell r="E33">
            <v>19.8</v>
          </cell>
          <cell r="F33">
            <v>31.1</v>
          </cell>
          <cell r="G33">
            <v>20.6</v>
          </cell>
          <cell r="H33">
            <v>23.024999999999999</v>
          </cell>
          <cell r="I33">
            <v>4.4000000000000004</v>
          </cell>
          <cell r="J33">
            <v>89</v>
          </cell>
          <cell r="K33">
            <v>38</v>
          </cell>
          <cell r="L33">
            <v>86</v>
          </cell>
          <cell r="O33">
            <v>28</v>
          </cell>
        </row>
        <row r="34">
          <cell r="B34">
            <v>30.9</v>
          </cell>
          <cell r="C34">
            <v>16.8</v>
          </cell>
          <cell r="D34">
            <v>16.3</v>
          </cell>
          <cell r="E34">
            <v>18.399999999999999</v>
          </cell>
          <cell r="F34">
            <v>29.8</v>
          </cell>
          <cell r="G34">
            <v>20.7</v>
          </cell>
          <cell r="H34">
            <v>22.400000000000002</v>
          </cell>
          <cell r="J34">
            <v>100</v>
          </cell>
          <cell r="K34">
            <v>48</v>
          </cell>
          <cell r="L34">
            <v>88</v>
          </cell>
          <cell r="O34">
            <v>29</v>
          </cell>
        </row>
        <row r="35">
          <cell r="B35">
            <v>28.8</v>
          </cell>
          <cell r="C35">
            <v>16.2</v>
          </cell>
          <cell r="D35">
            <v>14.8</v>
          </cell>
          <cell r="E35">
            <v>19.7</v>
          </cell>
          <cell r="F35">
            <v>24.2</v>
          </cell>
          <cell r="G35">
            <v>19.7</v>
          </cell>
          <cell r="H35">
            <v>20.824999999999999</v>
          </cell>
          <cell r="I35">
            <v>46.3</v>
          </cell>
          <cell r="J35">
            <v>92</v>
          </cell>
          <cell r="K35">
            <v>84</v>
          </cell>
          <cell r="L35">
            <v>100</v>
          </cell>
          <cell r="O35">
            <v>30</v>
          </cell>
        </row>
        <row r="36">
          <cell r="B36">
            <v>27.3</v>
          </cell>
          <cell r="C36">
            <v>17.899999999999999</v>
          </cell>
          <cell r="D36">
            <v>17.399999999999999</v>
          </cell>
          <cell r="E36">
            <v>22.4</v>
          </cell>
          <cell r="F36">
            <v>24.5</v>
          </cell>
          <cell r="G36">
            <v>18.899999999999999</v>
          </cell>
          <cell r="H36">
            <v>21.174999999999997</v>
          </cell>
          <cell r="I36">
            <v>7.1</v>
          </cell>
          <cell r="J36">
            <v>88</v>
          </cell>
          <cell r="K36">
            <v>74</v>
          </cell>
          <cell r="L36">
            <v>96</v>
          </cell>
          <cell r="O36">
            <v>31</v>
          </cell>
        </row>
      </sheetData>
      <sheetData sheetId="8">
        <row r="6">
          <cell r="B6">
            <v>26.5</v>
          </cell>
          <cell r="C6">
            <v>16</v>
          </cell>
          <cell r="D6">
            <v>15.4</v>
          </cell>
          <cell r="E6">
            <v>19.399999999999999</v>
          </cell>
          <cell r="F6">
            <v>21.7</v>
          </cell>
          <cell r="G6">
            <v>16.3</v>
          </cell>
          <cell r="H6">
            <v>18.424999999999997</v>
          </cell>
          <cell r="I6">
            <v>0.1</v>
          </cell>
          <cell r="J6">
            <v>91</v>
          </cell>
          <cell r="K6">
            <v>66</v>
          </cell>
          <cell r="L6">
            <v>92</v>
          </cell>
          <cell r="O6">
            <v>1</v>
          </cell>
        </row>
        <row r="7">
          <cell r="B7">
            <v>25.3</v>
          </cell>
          <cell r="C7">
            <v>11.9</v>
          </cell>
          <cell r="D7">
            <v>10</v>
          </cell>
          <cell r="E7">
            <v>18.8</v>
          </cell>
          <cell r="F7">
            <v>24.2</v>
          </cell>
          <cell r="G7">
            <v>18.5</v>
          </cell>
          <cell r="H7">
            <v>20</v>
          </cell>
          <cell r="J7">
            <v>76</v>
          </cell>
          <cell r="K7">
            <v>47</v>
          </cell>
          <cell r="L7">
            <v>79</v>
          </cell>
          <cell r="O7">
            <v>2</v>
          </cell>
        </row>
        <row r="8">
          <cell r="B8">
            <v>22.7</v>
          </cell>
          <cell r="C8">
            <v>12.1</v>
          </cell>
          <cell r="D8">
            <v>9.6999999999999993</v>
          </cell>
          <cell r="E8">
            <v>17.899999999999999</v>
          </cell>
          <cell r="F8">
            <v>21.6</v>
          </cell>
          <cell r="G8">
            <v>16.899999999999999</v>
          </cell>
          <cell r="H8">
            <v>18.324999999999999</v>
          </cell>
          <cell r="I8">
            <v>4.8</v>
          </cell>
          <cell r="J8">
            <v>70</v>
          </cell>
          <cell r="K8">
            <v>57</v>
          </cell>
          <cell r="L8">
            <v>86</v>
          </cell>
          <cell r="O8">
            <v>3</v>
          </cell>
        </row>
        <row r="9">
          <cell r="B9">
            <v>23</v>
          </cell>
          <cell r="C9">
            <v>9.3000000000000007</v>
          </cell>
          <cell r="D9">
            <v>7.9</v>
          </cell>
          <cell r="E9">
            <v>16.2</v>
          </cell>
          <cell r="F9">
            <v>19.3</v>
          </cell>
          <cell r="G9">
            <v>17.3</v>
          </cell>
          <cell r="H9">
            <v>17.524999999999999</v>
          </cell>
          <cell r="I9">
            <v>1.2</v>
          </cell>
          <cell r="J9">
            <v>77</v>
          </cell>
          <cell r="K9">
            <v>62</v>
          </cell>
          <cell r="L9">
            <v>73</v>
          </cell>
          <cell r="O9">
            <v>4</v>
          </cell>
        </row>
        <row r="10">
          <cell r="B10">
            <v>27.6</v>
          </cell>
          <cell r="C10">
            <v>9.1999999999999993</v>
          </cell>
          <cell r="D10">
            <v>7.8</v>
          </cell>
          <cell r="E10">
            <v>17.8</v>
          </cell>
          <cell r="F10">
            <v>25.7</v>
          </cell>
          <cell r="G10">
            <v>18.3</v>
          </cell>
          <cell r="H10">
            <v>20.024999999999999</v>
          </cell>
          <cell r="I10">
            <v>0.6</v>
          </cell>
          <cell r="J10">
            <v>80</v>
          </cell>
          <cell r="K10">
            <v>53</v>
          </cell>
          <cell r="L10">
            <v>80</v>
          </cell>
          <cell r="O10">
            <v>5</v>
          </cell>
        </row>
        <row r="11">
          <cell r="B11">
            <v>29.1</v>
          </cell>
          <cell r="C11">
            <v>14.9</v>
          </cell>
          <cell r="D11">
            <v>12.9</v>
          </cell>
          <cell r="E11">
            <v>19.8</v>
          </cell>
          <cell r="F11">
            <v>27.3</v>
          </cell>
          <cell r="G11">
            <v>19.5</v>
          </cell>
          <cell r="H11">
            <v>21.524999999999999</v>
          </cell>
          <cell r="I11">
            <v>2.9</v>
          </cell>
          <cell r="J11">
            <v>79</v>
          </cell>
          <cell r="K11">
            <v>55</v>
          </cell>
          <cell r="L11">
            <v>92</v>
          </cell>
          <cell r="O11">
            <v>6</v>
          </cell>
        </row>
        <row r="12">
          <cell r="B12">
            <v>29.9</v>
          </cell>
          <cell r="C12">
            <v>16.7</v>
          </cell>
          <cell r="D12">
            <v>15.5</v>
          </cell>
          <cell r="E12">
            <v>23.5</v>
          </cell>
          <cell r="F12">
            <v>29.3</v>
          </cell>
          <cell r="G12">
            <v>20.2</v>
          </cell>
          <cell r="H12">
            <v>23.3</v>
          </cell>
          <cell r="I12">
            <v>17.3</v>
          </cell>
          <cell r="J12">
            <v>72</v>
          </cell>
          <cell r="K12">
            <v>59</v>
          </cell>
          <cell r="L12">
            <v>80</v>
          </cell>
          <cell r="O12">
            <v>7</v>
          </cell>
        </row>
        <row r="13">
          <cell r="B13">
            <v>25.2</v>
          </cell>
          <cell r="C13">
            <v>16.3</v>
          </cell>
          <cell r="D13">
            <v>16.399999999999999</v>
          </cell>
          <cell r="E13">
            <v>17.399999999999999</v>
          </cell>
          <cell r="F13">
            <v>24.7</v>
          </cell>
          <cell r="G13">
            <v>17.3</v>
          </cell>
          <cell r="H13">
            <v>19.174999999999997</v>
          </cell>
          <cell r="J13">
            <v>97</v>
          </cell>
          <cell r="K13">
            <v>59</v>
          </cell>
          <cell r="L13">
            <v>85</v>
          </cell>
          <cell r="O13">
            <v>8</v>
          </cell>
        </row>
        <row r="14">
          <cell r="B14">
            <v>28.6</v>
          </cell>
          <cell r="C14">
            <v>13</v>
          </cell>
          <cell r="D14">
            <v>10.7</v>
          </cell>
          <cell r="E14">
            <v>19.899999999999999</v>
          </cell>
          <cell r="F14">
            <v>27.3</v>
          </cell>
          <cell r="G14">
            <v>18</v>
          </cell>
          <cell r="H14">
            <v>20.8</v>
          </cell>
          <cell r="J14">
            <v>75</v>
          </cell>
          <cell r="K14">
            <v>44</v>
          </cell>
          <cell r="L14">
            <v>89</v>
          </cell>
          <cell r="O14">
            <v>9</v>
          </cell>
        </row>
        <row r="15">
          <cell r="B15">
            <v>31</v>
          </cell>
          <cell r="C15">
            <v>15.4</v>
          </cell>
          <cell r="D15">
            <v>13</v>
          </cell>
          <cell r="E15">
            <v>24.8</v>
          </cell>
          <cell r="F15">
            <v>29.3</v>
          </cell>
          <cell r="G15">
            <v>19.899999999999999</v>
          </cell>
          <cell r="H15">
            <v>23.475000000000001</v>
          </cell>
          <cell r="I15">
            <v>10</v>
          </cell>
          <cell r="J15">
            <v>68</v>
          </cell>
          <cell r="K15">
            <v>67</v>
          </cell>
          <cell r="L15">
            <v>96</v>
          </cell>
          <cell r="O15">
            <v>10</v>
          </cell>
        </row>
        <row r="16">
          <cell r="B16">
            <v>26.3</v>
          </cell>
          <cell r="C16">
            <v>14.8</v>
          </cell>
          <cell r="D16">
            <v>12.8</v>
          </cell>
          <cell r="E16">
            <v>18.8</v>
          </cell>
          <cell r="F16">
            <v>25.3</v>
          </cell>
          <cell r="G16">
            <v>17.899999999999999</v>
          </cell>
          <cell r="H16">
            <v>19.975000000000001</v>
          </cell>
          <cell r="J16">
            <v>89</v>
          </cell>
          <cell r="K16">
            <v>49</v>
          </cell>
          <cell r="L16">
            <v>89</v>
          </cell>
          <cell r="O16">
            <v>11</v>
          </cell>
        </row>
        <row r="17">
          <cell r="B17">
            <v>30.3</v>
          </cell>
          <cell r="C17">
            <v>15.9</v>
          </cell>
          <cell r="D17">
            <v>14.9</v>
          </cell>
          <cell r="E17">
            <v>22.7</v>
          </cell>
          <cell r="F17">
            <v>26.9</v>
          </cell>
          <cell r="G17">
            <v>17.8</v>
          </cell>
          <cell r="H17">
            <v>21.299999999999997</v>
          </cell>
          <cell r="I17">
            <v>44.2</v>
          </cell>
          <cell r="J17">
            <v>70</v>
          </cell>
          <cell r="K17">
            <v>67</v>
          </cell>
          <cell r="L17">
            <v>94</v>
          </cell>
          <cell r="O17">
            <v>12</v>
          </cell>
        </row>
        <row r="18">
          <cell r="B18">
            <v>24.3</v>
          </cell>
          <cell r="C18">
            <v>15.7</v>
          </cell>
          <cell r="D18">
            <v>16.2</v>
          </cell>
          <cell r="E18">
            <v>17</v>
          </cell>
          <cell r="F18">
            <v>23.2</v>
          </cell>
          <cell r="G18">
            <v>16.600000000000001</v>
          </cell>
          <cell r="H18">
            <v>18.350000000000001</v>
          </cell>
          <cell r="I18">
            <v>3.8</v>
          </cell>
          <cell r="J18">
            <v>99</v>
          </cell>
          <cell r="K18">
            <v>65</v>
          </cell>
          <cell r="L18">
            <v>88</v>
          </cell>
          <cell r="O18">
            <v>13</v>
          </cell>
        </row>
        <row r="19">
          <cell r="B19">
            <v>20.399999999999999</v>
          </cell>
          <cell r="C19">
            <v>12</v>
          </cell>
          <cell r="D19">
            <v>13.1</v>
          </cell>
          <cell r="E19">
            <v>14.4</v>
          </cell>
          <cell r="F19">
            <v>19</v>
          </cell>
          <cell r="G19">
            <v>12.6</v>
          </cell>
          <cell r="H19">
            <v>14.65</v>
          </cell>
          <cell r="I19">
            <v>0.1</v>
          </cell>
          <cell r="J19">
            <v>96</v>
          </cell>
          <cell r="K19">
            <v>59</v>
          </cell>
          <cell r="L19">
            <v>91</v>
          </cell>
          <cell r="O19">
            <v>14</v>
          </cell>
        </row>
        <row r="20">
          <cell r="B20">
            <v>23.8</v>
          </cell>
          <cell r="C20">
            <v>8.4</v>
          </cell>
          <cell r="D20">
            <v>5.6</v>
          </cell>
          <cell r="E20">
            <v>14.7</v>
          </cell>
          <cell r="F20">
            <v>22.5</v>
          </cell>
          <cell r="G20">
            <v>13.9</v>
          </cell>
          <cell r="H20">
            <v>16.25</v>
          </cell>
          <cell r="J20">
            <v>84</v>
          </cell>
          <cell r="K20">
            <v>45</v>
          </cell>
          <cell r="L20">
            <v>90</v>
          </cell>
          <cell r="O20">
            <v>15</v>
          </cell>
        </row>
        <row r="21">
          <cell r="B21">
            <v>21.9</v>
          </cell>
          <cell r="C21">
            <v>12.7</v>
          </cell>
          <cell r="D21">
            <v>10.4</v>
          </cell>
          <cell r="E21">
            <v>17.399999999999999</v>
          </cell>
          <cell r="F21">
            <v>16.399999999999999</v>
          </cell>
          <cell r="G21">
            <v>13.7</v>
          </cell>
          <cell r="H21">
            <v>15.3</v>
          </cell>
          <cell r="I21">
            <v>1.7</v>
          </cell>
          <cell r="J21">
            <v>80</v>
          </cell>
          <cell r="K21">
            <v>91</v>
          </cell>
          <cell r="L21">
            <v>99</v>
          </cell>
          <cell r="O21">
            <v>16</v>
          </cell>
        </row>
        <row r="22">
          <cell r="B22">
            <v>23.9</v>
          </cell>
          <cell r="C22">
            <v>8.8000000000000007</v>
          </cell>
          <cell r="D22">
            <v>7.9</v>
          </cell>
          <cell r="E22">
            <v>14.8</v>
          </cell>
          <cell r="F22">
            <v>22.1</v>
          </cell>
          <cell r="G22">
            <v>19.3</v>
          </cell>
          <cell r="H22">
            <v>18.875</v>
          </cell>
          <cell r="J22">
            <v>94</v>
          </cell>
          <cell r="K22">
            <v>65</v>
          </cell>
          <cell r="L22">
            <v>66</v>
          </cell>
          <cell r="O22">
            <v>17</v>
          </cell>
        </row>
        <row r="23">
          <cell r="B23">
            <v>29.6</v>
          </cell>
          <cell r="C23">
            <v>17.3</v>
          </cell>
          <cell r="D23">
            <v>16.399999999999999</v>
          </cell>
          <cell r="E23">
            <v>20.100000000000001</v>
          </cell>
          <cell r="F23">
            <v>28.6</v>
          </cell>
          <cell r="G23">
            <v>25.3</v>
          </cell>
          <cell r="H23">
            <v>24.824999999999999</v>
          </cell>
          <cell r="J23">
            <v>65</v>
          </cell>
          <cell r="K23">
            <v>50</v>
          </cell>
          <cell r="L23">
            <v>49</v>
          </cell>
          <cell r="O23">
            <v>18</v>
          </cell>
        </row>
        <row r="24">
          <cell r="B24">
            <v>29.5</v>
          </cell>
          <cell r="C24">
            <v>17.600000000000001</v>
          </cell>
          <cell r="D24">
            <v>15.5</v>
          </cell>
          <cell r="E24">
            <v>22.6</v>
          </cell>
          <cell r="F24">
            <v>27.8</v>
          </cell>
          <cell r="G24">
            <v>20</v>
          </cell>
          <cell r="H24">
            <v>22.6</v>
          </cell>
          <cell r="J24">
            <v>80</v>
          </cell>
          <cell r="K24">
            <v>58</v>
          </cell>
          <cell r="L24">
            <v>83</v>
          </cell>
          <cell r="O24">
            <v>19</v>
          </cell>
        </row>
        <row r="25">
          <cell r="B25">
            <v>26.1</v>
          </cell>
          <cell r="C25">
            <v>17.7</v>
          </cell>
          <cell r="D25">
            <v>17</v>
          </cell>
          <cell r="E25">
            <v>18.600000000000001</v>
          </cell>
          <cell r="F25">
            <v>25.6</v>
          </cell>
          <cell r="G25">
            <v>19.600000000000001</v>
          </cell>
          <cell r="H25">
            <v>20.85</v>
          </cell>
          <cell r="I25">
            <v>4</v>
          </cell>
          <cell r="J25">
            <v>91</v>
          </cell>
          <cell r="K25">
            <v>70</v>
          </cell>
          <cell r="L25">
            <v>99</v>
          </cell>
          <cell r="O25">
            <v>20</v>
          </cell>
        </row>
        <row r="26">
          <cell r="B26">
            <v>20.2</v>
          </cell>
          <cell r="C26">
            <v>14.8</v>
          </cell>
          <cell r="D26">
            <v>16.3</v>
          </cell>
          <cell r="E26">
            <v>16.5</v>
          </cell>
          <cell r="F26">
            <v>16.8</v>
          </cell>
          <cell r="G26">
            <v>15.9</v>
          </cell>
          <cell r="H26">
            <v>16.274999999999999</v>
          </cell>
          <cell r="I26">
            <v>0.5</v>
          </cell>
          <cell r="J26">
            <v>96</v>
          </cell>
          <cell r="K26">
            <v>89</v>
          </cell>
          <cell r="L26">
            <v>89</v>
          </cell>
          <cell r="O26">
            <v>21</v>
          </cell>
        </row>
        <row r="27">
          <cell r="B27">
            <v>22.2</v>
          </cell>
          <cell r="C27">
            <v>14.3</v>
          </cell>
          <cell r="D27">
            <v>12.7</v>
          </cell>
          <cell r="E27">
            <v>16</v>
          </cell>
          <cell r="F27">
            <v>20.9</v>
          </cell>
          <cell r="G27">
            <v>15.1</v>
          </cell>
          <cell r="H27">
            <v>16.774999999999999</v>
          </cell>
          <cell r="J27">
            <v>88</v>
          </cell>
          <cell r="K27">
            <v>61</v>
          </cell>
          <cell r="L27">
            <v>93</v>
          </cell>
          <cell r="O27">
            <v>22</v>
          </cell>
        </row>
        <row r="28">
          <cell r="B28">
            <v>24.1</v>
          </cell>
          <cell r="C28">
            <v>10.7</v>
          </cell>
          <cell r="D28">
            <v>9.6</v>
          </cell>
          <cell r="E28">
            <v>15.2</v>
          </cell>
          <cell r="F28">
            <v>23.2</v>
          </cell>
          <cell r="G28">
            <v>16.399999999999999</v>
          </cell>
          <cell r="H28">
            <v>17.799999999999997</v>
          </cell>
          <cell r="J28">
            <v>99</v>
          </cell>
          <cell r="K28">
            <v>74</v>
          </cell>
          <cell r="L28">
            <v>97</v>
          </cell>
          <cell r="O28">
            <v>23</v>
          </cell>
        </row>
        <row r="29">
          <cell r="B29">
            <v>27.3</v>
          </cell>
          <cell r="C29">
            <v>14.8</v>
          </cell>
          <cell r="D29">
            <v>12.2</v>
          </cell>
          <cell r="E29">
            <v>16.7</v>
          </cell>
          <cell r="F29">
            <v>25.7</v>
          </cell>
          <cell r="G29">
            <v>17.399999999999999</v>
          </cell>
          <cell r="H29">
            <v>19.299999999999997</v>
          </cell>
          <cell r="J29">
            <v>100</v>
          </cell>
          <cell r="K29">
            <v>70</v>
          </cell>
          <cell r="L29">
            <v>99</v>
          </cell>
          <cell r="O29">
            <v>24</v>
          </cell>
        </row>
        <row r="30">
          <cell r="B30">
            <v>28.5</v>
          </cell>
          <cell r="C30">
            <v>13.9</v>
          </cell>
          <cell r="D30">
            <v>12</v>
          </cell>
          <cell r="E30">
            <v>18.600000000000001</v>
          </cell>
          <cell r="F30">
            <v>26.7</v>
          </cell>
          <cell r="G30">
            <v>18</v>
          </cell>
          <cell r="H30">
            <v>20.324999999999999</v>
          </cell>
          <cell r="I30">
            <v>27.7</v>
          </cell>
          <cell r="J30">
            <v>98</v>
          </cell>
          <cell r="K30">
            <v>58</v>
          </cell>
          <cell r="L30">
            <v>100</v>
          </cell>
          <cell r="O30">
            <v>25</v>
          </cell>
        </row>
        <row r="31">
          <cell r="B31">
            <v>29.5</v>
          </cell>
          <cell r="C31">
            <v>14.4</v>
          </cell>
          <cell r="D31">
            <v>12.2</v>
          </cell>
          <cell r="E31">
            <v>17.600000000000001</v>
          </cell>
          <cell r="F31">
            <v>24.6</v>
          </cell>
          <cell r="G31">
            <v>17.399999999999999</v>
          </cell>
          <cell r="H31">
            <v>19.25</v>
          </cell>
          <cell r="I31">
            <v>3.4</v>
          </cell>
          <cell r="J31">
            <v>100</v>
          </cell>
          <cell r="K31">
            <v>68</v>
          </cell>
          <cell r="L31">
            <v>99</v>
          </cell>
          <cell r="O31">
            <v>26</v>
          </cell>
        </row>
        <row r="32">
          <cell r="B32">
            <v>28.2</v>
          </cell>
          <cell r="C32">
            <v>14.5</v>
          </cell>
          <cell r="D32">
            <v>12.5</v>
          </cell>
          <cell r="E32">
            <v>17.8</v>
          </cell>
          <cell r="F32">
            <v>26.3</v>
          </cell>
          <cell r="G32">
            <v>22.1</v>
          </cell>
          <cell r="H32">
            <v>22.075000000000003</v>
          </cell>
          <cell r="I32">
            <v>2.4</v>
          </cell>
          <cell r="J32">
            <v>100</v>
          </cell>
          <cell r="K32">
            <v>66</v>
          </cell>
          <cell r="L32">
            <v>87</v>
          </cell>
          <cell r="O32">
            <v>27</v>
          </cell>
        </row>
        <row r="33">
          <cell r="B33">
            <v>30.7</v>
          </cell>
          <cell r="C33">
            <v>18.100000000000001</v>
          </cell>
          <cell r="D33">
            <v>16.5</v>
          </cell>
          <cell r="E33">
            <v>24.8</v>
          </cell>
          <cell r="F33">
            <v>29.8</v>
          </cell>
          <cell r="G33">
            <v>19.899999999999999</v>
          </cell>
          <cell r="H33">
            <v>23.6</v>
          </cell>
          <cell r="J33">
            <v>67</v>
          </cell>
          <cell r="K33">
            <v>56</v>
          </cell>
          <cell r="L33">
            <v>90</v>
          </cell>
          <cell r="O33">
            <v>28</v>
          </cell>
        </row>
        <row r="34">
          <cell r="B34">
            <v>32</v>
          </cell>
          <cell r="C34">
            <v>16.2</v>
          </cell>
          <cell r="D34">
            <v>15</v>
          </cell>
          <cell r="E34">
            <v>21.8</v>
          </cell>
          <cell r="F34">
            <v>31</v>
          </cell>
          <cell r="G34">
            <v>19.899999999999999</v>
          </cell>
          <cell r="H34">
            <v>23.15</v>
          </cell>
          <cell r="I34">
            <v>0.5</v>
          </cell>
          <cell r="J34">
            <v>84</v>
          </cell>
          <cell r="K34">
            <v>48</v>
          </cell>
          <cell r="L34">
            <v>98</v>
          </cell>
          <cell r="O34">
            <v>29</v>
          </cell>
        </row>
        <row r="35">
          <cell r="B35">
            <v>26.2</v>
          </cell>
          <cell r="C35">
            <v>16.899999999999999</v>
          </cell>
          <cell r="D35">
            <v>16.100000000000001</v>
          </cell>
          <cell r="E35">
            <v>19.600000000000001</v>
          </cell>
          <cell r="F35">
            <v>25.1</v>
          </cell>
          <cell r="G35">
            <v>18.5</v>
          </cell>
          <cell r="H35">
            <v>20.425000000000001</v>
          </cell>
          <cell r="I35">
            <v>4.7</v>
          </cell>
          <cell r="J35">
            <v>89</v>
          </cell>
          <cell r="K35">
            <v>70</v>
          </cell>
          <cell r="L35">
            <v>98</v>
          </cell>
          <cell r="O35">
            <v>30</v>
          </cell>
        </row>
        <row r="36">
          <cell r="B36">
            <v>29.5</v>
          </cell>
          <cell r="C36">
            <v>15.1</v>
          </cell>
          <cell r="D36">
            <v>12.9</v>
          </cell>
          <cell r="E36">
            <v>16.7</v>
          </cell>
          <cell r="F36">
            <v>28.3</v>
          </cell>
          <cell r="G36">
            <v>18.3</v>
          </cell>
          <cell r="H36">
            <v>20.399999999999999</v>
          </cell>
          <cell r="I36">
            <v>3.1</v>
          </cell>
          <cell r="J36">
            <v>100</v>
          </cell>
          <cell r="K36">
            <v>60</v>
          </cell>
          <cell r="L36">
            <v>99</v>
          </cell>
          <cell r="O36">
            <v>31</v>
          </cell>
        </row>
      </sheetData>
      <sheetData sheetId="9">
        <row r="6">
          <cell r="B6">
            <v>30.8</v>
          </cell>
          <cell r="C6">
            <v>16.8</v>
          </cell>
          <cell r="D6">
            <v>16.2</v>
          </cell>
          <cell r="E6">
            <v>24.9</v>
          </cell>
          <cell r="F6">
            <v>29.6</v>
          </cell>
          <cell r="G6">
            <v>19.5</v>
          </cell>
          <cell r="H6">
            <v>23.375</v>
          </cell>
          <cell r="I6">
            <v>7.3</v>
          </cell>
          <cell r="J6">
            <v>52</v>
          </cell>
          <cell r="K6">
            <v>48</v>
          </cell>
          <cell r="L6">
            <v>83</v>
          </cell>
          <cell r="O6">
            <v>1</v>
          </cell>
        </row>
        <row r="7">
          <cell r="B7">
            <v>20</v>
          </cell>
          <cell r="C7">
            <v>12</v>
          </cell>
          <cell r="D7">
            <v>15.8</v>
          </cell>
          <cell r="E7">
            <v>17.600000000000001</v>
          </cell>
          <cell r="F7">
            <v>14.5</v>
          </cell>
          <cell r="G7">
            <v>12.2</v>
          </cell>
          <cell r="H7">
            <v>14.125</v>
          </cell>
          <cell r="I7">
            <v>12.1</v>
          </cell>
          <cell r="J7">
            <v>98</v>
          </cell>
          <cell r="K7">
            <v>92</v>
          </cell>
          <cell r="L7">
            <v>96</v>
          </cell>
          <cell r="O7">
            <v>2</v>
          </cell>
        </row>
        <row r="8">
          <cell r="B8">
            <v>19.899999999999999</v>
          </cell>
          <cell r="C8">
            <v>9.6999999999999993</v>
          </cell>
          <cell r="D8">
            <v>10.9</v>
          </cell>
          <cell r="E8">
            <v>12.2</v>
          </cell>
          <cell r="F8">
            <v>19.5</v>
          </cell>
          <cell r="G8">
            <v>10.1</v>
          </cell>
          <cell r="H8">
            <v>12.975</v>
          </cell>
          <cell r="J8">
            <v>97</v>
          </cell>
          <cell r="K8">
            <v>52</v>
          </cell>
          <cell r="L8">
            <v>94</v>
          </cell>
          <cell r="O8">
            <v>3</v>
          </cell>
        </row>
        <row r="9">
          <cell r="B9">
            <v>23.3</v>
          </cell>
          <cell r="C9">
            <v>7.2</v>
          </cell>
          <cell r="D9">
            <v>5.4</v>
          </cell>
          <cell r="E9">
            <v>11.6</v>
          </cell>
          <cell r="F9">
            <v>21.8</v>
          </cell>
          <cell r="G9">
            <v>11.8</v>
          </cell>
          <cell r="H9">
            <v>14.25</v>
          </cell>
          <cell r="J9">
            <v>85</v>
          </cell>
          <cell r="K9">
            <v>44</v>
          </cell>
          <cell r="L9">
            <v>97</v>
          </cell>
          <cell r="O9">
            <v>4</v>
          </cell>
        </row>
        <row r="10">
          <cell r="B10">
            <v>25.3</v>
          </cell>
          <cell r="C10">
            <v>10.199999999999999</v>
          </cell>
          <cell r="D10">
            <v>8.6</v>
          </cell>
          <cell r="E10">
            <v>17.8</v>
          </cell>
          <cell r="F10">
            <v>24.9</v>
          </cell>
          <cell r="G10">
            <v>16.399999999999999</v>
          </cell>
          <cell r="H10">
            <v>18.875</v>
          </cell>
          <cell r="J10">
            <v>62</v>
          </cell>
          <cell r="K10">
            <v>54</v>
          </cell>
          <cell r="L10">
            <v>80</v>
          </cell>
          <cell r="O10">
            <v>5</v>
          </cell>
        </row>
        <row r="11">
          <cell r="B11">
            <v>18.399999999999999</v>
          </cell>
          <cell r="C11">
            <v>13.6</v>
          </cell>
          <cell r="D11">
            <v>11.6</v>
          </cell>
          <cell r="E11">
            <v>14.4</v>
          </cell>
          <cell r="F11">
            <v>16.3</v>
          </cell>
          <cell r="G11">
            <v>14.9</v>
          </cell>
          <cell r="H11">
            <v>15.125</v>
          </cell>
          <cell r="I11">
            <v>1.7</v>
          </cell>
          <cell r="J11">
            <v>73</v>
          </cell>
          <cell r="K11">
            <v>66</v>
          </cell>
          <cell r="L11">
            <v>85</v>
          </cell>
          <cell r="O11">
            <v>6</v>
          </cell>
        </row>
        <row r="12">
          <cell r="B12">
            <v>17.3</v>
          </cell>
          <cell r="C12">
            <v>12.1</v>
          </cell>
          <cell r="D12">
            <v>12.2</v>
          </cell>
          <cell r="E12">
            <v>13</v>
          </cell>
          <cell r="F12">
            <v>16.399999999999999</v>
          </cell>
          <cell r="G12">
            <v>14.9</v>
          </cell>
          <cell r="H12">
            <v>14.799999999999999</v>
          </cell>
          <cell r="I12">
            <v>23.7</v>
          </cell>
          <cell r="J12">
            <v>97</v>
          </cell>
          <cell r="K12">
            <v>87</v>
          </cell>
          <cell r="L12">
            <v>98</v>
          </cell>
          <cell r="O12">
            <v>7</v>
          </cell>
        </row>
        <row r="13">
          <cell r="B13">
            <v>15.4</v>
          </cell>
          <cell r="C13">
            <v>11.8</v>
          </cell>
          <cell r="D13">
            <v>12.6</v>
          </cell>
          <cell r="E13">
            <v>12.6</v>
          </cell>
          <cell r="F13">
            <v>14.8</v>
          </cell>
          <cell r="G13">
            <v>14.7</v>
          </cell>
          <cell r="H13">
            <v>14.2</v>
          </cell>
          <cell r="I13">
            <v>26.6</v>
          </cell>
          <cell r="J13">
            <v>98</v>
          </cell>
          <cell r="K13">
            <v>97</v>
          </cell>
          <cell r="L13">
            <v>100</v>
          </cell>
          <cell r="O13">
            <v>8</v>
          </cell>
        </row>
        <row r="14">
          <cell r="B14">
            <v>18.3</v>
          </cell>
          <cell r="C14">
            <v>12.5</v>
          </cell>
          <cell r="D14">
            <v>12.9</v>
          </cell>
          <cell r="E14">
            <v>16.600000000000001</v>
          </cell>
          <cell r="F14">
            <v>16.100000000000001</v>
          </cell>
          <cell r="G14">
            <v>13.1</v>
          </cell>
          <cell r="H14">
            <v>14.725000000000001</v>
          </cell>
          <cell r="I14">
            <v>9</v>
          </cell>
          <cell r="J14">
            <v>87</v>
          </cell>
          <cell r="K14">
            <v>91</v>
          </cell>
          <cell r="L14">
            <v>89</v>
          </cell>
          <cell r="O14">
            <v>9</v>
          </cell>
        </row>
        <row r="15">
          <cell r="B15">
            <v>20.2</v>
          </cell>
          <cell r="C15">
            <v>10</v>
          </cell>
          <cell r="D15">
            <v>9.1999999999999993</v>
          </cell>
          <cell r="E15">
            <v>12.1</v>
          </cell>
          <cell r="F15">
            <v>18.7</v>
          </cell>
          <cell r="G15">
            <v>11</v>
          </cell>
          <cell r="H15">
            <v>13.2</v>
          </cell>
          <cell r="J15">
            <v>85</v>
          </cell>
          <cell r="K15">
            <v>57</v>
          </cell>
          <cell r="L15">
            <v>97</v>
          </cell>
          <cell r="O15">
            <v>10</v>
          </cell>
        </row>
        <row r="16">
          <cell r="B16">
            <v>22.6</v>
          </cell>
          <cell r="C16">
            <v>7.9</v>
          </cell>
          <cell r="D16">
            <v>5.8</v>
          </cell>
          <cell r="E16">
            <v>12.6</v>
          </cell>
          <cell r="F16">
            <v>21.2</v>
          </cell>
          <cell r="G16">
            <v>12</v>
          </cell>
          <cell r="H16">
            <v>14.45</v>
          </cell>
          <cell r="J16">
            <v>92</v>
          </cell>
          <cell r="K16">
            <v>54</v>
          </cell>
          <cell r="L16">
            <v>99</v>
          </cell>
          <cell r="O16">
            <v>11</v>
          </cell>
        </row>
        <row r="17">
          <cell r="B17">
            <v>23.2</v>
          </cell>
          <cell r="C17">
            <v>7.7</v>
          </cell>
          <cell r="D17">
            <v>5.4</v>
          </cell>
          <cell r="E17">
            <v>12.2</v>
          </cell>
          <cell r="F17">
            <v>23</v>
          </cell>
          <cell r="G17">
            <v>12.4</v>
          </cell>
          <cell r="H17">
            <v>15</v>
          </cell>
          <cell r="J17">
            <v>100</v>
          </cell>
          <cell r="K17">
            <v>46</v>
          </cell>
          <cell r="L17">
            <v>97</v>
          </cell>
          <cell r="O17">
            <v>12</v>
          </cell>
        </row>
        <row r="18">
          <cell r="B18">
            <v>23.8</v>
          </cell>
          <cell r="C18">
            <v>9</v>
          </cell>
          <cell r="D18">
            <v>7.7</v>
          </cell>
          <cell r="E18">
            <v>14.6</v>
          </cell>
          <cell r="F18">
            <v>23.4</v>
          </cell>
          <cell r="G18">
            <v>14.8</v>
          </cell>
          <cell r="H18">
            <v>16.899999999999999</v>
          </cell>
          <cell r="J18">
            <v>90</v>
          </cell>
          <cell r="K18">
            <v>63</v>
          </cell>
          <cell r="L18">
            <v>98</v>
          </cell>
          <cell r="O18">
            <v>13</v>
          </cell>
        </row>
        <row r="19">
          <cell r="B19">
            <v>18.2</v>
          </cell>
          <cell r="C19">
            <v>7.9</v>
          </cell>
          <cell r="D19">
            <v>10.7</v>
          </cell>
          <cell r="E19">
            <v>13.9</v>
          </cell>
          <cell r="F19">
            <v>17.8</v>
          </cell>
          <cell r="G19">
            <v>8</v>
          </cell>
          <cell r="H19">
            <v>11.925000000000001</v>
          </cell>
          <cell r="J19">
            <v>73</v>
          </cell>
          <cell r="K19">
            <v>52</v>
          </cell>
          <cell r="L19">
            <v>95</v>
          </cell>
          <cell r="O19">
            <v>14</v>
          </cell>
        </row>
        <row r="20">
          <cell r="B20">
            <v>21.7</v>
          </cell>
          <cell r="C20">
            <v>3.5</v>
          </cell>
          <cell r="D20">
            <v>1.7</v>
          </cell>
          <cell r="E20">
            <v>8.8000000000000007</v>
          </cell>
          <cell r="F20">
            <v>20.6</v>
          </cell>
          <cell r="G20">
            <v>16.100000000000001</v>
          </cell>
          <cell r="H20">
            <v>15.4</v>
          </cell>
          <cell r="J20">
            <v>92</v>
          </cell>
          <cell r="K20">
            <v>55</v>
          </cell>
          <cell r="L20">
            <v>72</v>
          </cell>
          <cell r="O20">
            <v>15</v>
          </cell>
        </row>
        <row r="21">
          <cell r="B21">
            <v>22.8</v>
          </cell>
          <cell r="C21">
            <v>10.1</v>
          </cell>
          <cell r="D21">
            <v>8.1</v>
          </cell>
          <cell r="E21">
            <v>15.5</v>
          </cell>
          <cell r="F21">
            <v>20.399999999999999</v>
          </cell>
          <cell r="G21">
            <v>15.1</v>
          </cell>
          <cell r="H21">
            <v>16.524999999999999</v>
          </cell>
          <cell r="I21">
            <v>2.6</v>
          </cell>
          <cell r="J21">
            <v>89</v>
          </cell>
          <cell r="K21">
            <v>66</v>
          </cell>
          <cell r="L21">
            <v>93</v>
          </cell>
          <cell r="O21">
            <v>16</v>
          </cell>
        </row>
        <row r="22">
          <cell r="B22">
            <v>18.899999999999999</v>
          </cell>
          <cell r="C22">
            <v>10.199999999999999</v>
          </cell>
          <cell r="D22">
            <v>10.7</v>
          </cell>
          <cell r="E22">
            <v>10.5</v>
          </cell>
          <cell r="F22">
            <v>17.100000000000001</v>
          </cell>
          <cell r="G22">
            <v>11.5</v>
          </cell>
          <cell r="H22">
            <v>12.65</v>
          </cell>
          <cell r="J22">
            <v>98</v>
          </cell>
          <cell r="K22">
            <v>59</v>
          </cell>
          <cell r="L22">
            <v>75</v>
          </cell>
          <cell r="O22">
            <v>17</v>
          </cell>
        </row>
        <row r="23">
          <cell r="B23">
            <v>16.600000000000001</v>
          </cell>
          <cell r="C23">
            <v>5</v>
          </cell>
          <cell r="D23">
            <v>2.2999999999999998</v>
          </cell>
          <cell r="E23">
            <v>9</v>
          </cell>
          <cell r="F23">
            <v>15</v>
          </cell>
          <cell r="G23">
            <v>8.5</v>
          </cell>
          <cell r="H23">
            <v>10.25</v>
          </cell>
          <cell r="J23">
            <v>77</v>
          </cell>
          <cell r="K23">
            <v>50</v>
          </cell>
          <cell r="L23">
            <v>90</v>
          </cell>
          <cell r="O23">
            <v>18</v>
          </cell>
        </row>
        <row r="24">
          <cell r="B24">
            <v>12.9</v>
          </cell>
          <cell r="C24">
            <v>4.8</v>
          </cell>
          <cell r="D24">
            <v>2.7</v>
          </cell>
          <cell r="E24">
            <v>7.5</v>
          </cell>
          <cell r="F24">
            <v>10.8</v>
          </cell>
          <cell r="G24">
            <v>8.8000000000000007</v>
          </cell>
          <cell r="H24">
            <v>8.9750000000000014</v>
          </cell>
          <cell r="I24">
            <v>1.1000000000000001</v>
          </cell>
          <cell r="J24">
            <v>91</v>
          </cell>
          <cell r="K24">
            <v>72</v>
          </cell>
          <cell r="L24">
            <v>80</v>
          </cell>
          <cell r="O24">
            <v>19</v>
          </cell>
        </row>
        <row r="25">
          <cell r="B25">
            <v>16.100000000000001</v>
          </cell>
          <cell r="C25">
            <v>1.6</v>
          </cell>
          <cell r="D25">
            <v>0.1</v>
          </cell>
          <cell r="E25">
            <v>4.7</v>
          </cell>
          <cell r="F25">
            <v>12.2</v>
          </cell>
          <cell r="G25">
            <v>4.9000000000000004</v>
          </cell>
          <cell r="H25">
            <v>6.6749999999999989</v>
          </cell>
          <cell r="J25">
            <v>100</v>
          </cell>
          <cell r="K25">
            <v>66</v>
          </cell>
          <cell r="L25">
            <v>98</v>
          </cell>
          <cell r="O25">
            <v>20</v>
          </cell>
        </row>
        <row r="26">
          <cell r="B26">
            <v>18.8</v>
          </cell>
          <cell r="C26">
            <v>1.3</v>
          </cell>
          <cell r="D26">
            <v>-0.2</v>
          </cell>
          <cell r="E26">
            <v>5.0999999999999996</v>
          </cell>
          <cell r="F26">
            <v>18.600000000000001</v>
          </cell>
          <cell r="G26">
            <v>12.1</v>
          </cell>
          <cell r="H26">
            <v>11.975000000000001</v>
          </cell>
          <cell r="J26">
            <v>99</v>
          </cell>
          <cell r="K26">
            <v>50</v>
          </cell>
          <cell r="L26">
            <v>63</v>
          </cell>
          <cell r="O26">
            <v>21</v>
          </cell>
        </row>
        <row r="27">
          <cell r="B27">
            <v>20.3</v>
          </cell>
          <cell r="C27">
            <v>7.8</v>
          </cell>
          <cell r="D27">
            <v>4.5</v>
          </cell>
          <cell r="E27">
            <v>12</v>
          </cell>
          <cell r="F27">
            <v>20</v>
          </cell>
          <cell r="G27">
            <v>16.100000000000001</v>
          </cell>
          <cell r="H27">
            <v>16.05</v>
          </cell>
          <cell r="J27">
            <v>62</v>
          </cell>
          <cell r="K27">
            <v>42</v>
          </cell>
          <cell r="L27">
            <v>48</v>
          </cell>
          <cell r="O27">
            <v>22</v>
          </cell>
        </row>
        <row r="28">
          <cell r="B28">
            <v>19.8</v>
          </cell>
          <cell r="C28">
            <v>8.5</v>
          </cell>
          <cell r="D28">
            <v>5.5</v>
          </cell>
          <cell r="E28">
            <v>10.3</v>
          </cell>
          <cell r="F28">
            <v>18.8</v>
          </cell>
          <cell r="G28">
            <v>10.199999999999999</v>
          </cell>
          <cell r="H28">
            <v>12.375</v>
          </cell>
          <cell r="J28">
            <v>90</v>
          </cell>
          <cell r="K28">
            <v>66</v>
          </cell>
          <cell r="L28">
            <v>98</v>
          </cell>
          <cell r="O28">
            <v>23</v>
          </cell>
        </row>
        <row r="29">
          <cell r="B29">
            <v>15.5</v>
          </cell>
          <cell r="C29">
            <v>5.4</v>
          </cell>
          <cell r="D29">
            <v>3.5</v>
          </cell>
          <cell r="E29">
            <v>9.1999999999999993</v>
          </cell>
          <cell r="F29">
            <v>14.2</v>
          </cell>
          <cell r="G29">
            <v>9.1999999999999993</v>
          </cell>
          <cell r="H29">
            <v>10.45</v>
          </cell>
          <cell r="J29">
            <v>100</v>
          </cell>
          <cell r="K29">
            <v>89</v>
          </cell>
          <cell r="L29">
            <v>100</v>
          </cell>
          <cell r="O29">
            <v>24</v>
          </cell>
        </row>
        <row r="30">
          <cell r="B30">
            <v>18.899999999999999</v>
          </cell>
          <cell r="C30">
            <v>8.8000000000000007</v>
          </cell>
          <cell r="D30">
            <v>6.7</v>
          </cell>
          <cell r="E30">
            <v>13.2</v>
          </cell>
          <cell r="F30">
            <v>16.8</v>
          </cell>
          <cell r="G30">
            <v>15.6</v>
          </cell>
          <cell r="H30">
            <v>15.3</v>
          </cell>
          <cell r="I30">
            <v>0.2</v>
          </cell>
          <cell r="J30">
            <v>92</v>
          </cell>
          <cell r="K30">
            <v>82</v>
          </cell>
          <cell r="L30">
            <v>86</v>
          </cell>
          <cell r="O30">
            <v>25</v>
          </cell>
        </row>
        <row r="31">
          <cell r="B31">
            <v>20.3</v>
          </cell>
          <cell r="C31">
            <v>7.6</v>
          </cell>
          <cell r="D31">
            <v>4.5999999999999996</v>
          </cell>
          <cell r="E31">
            <v>11.5</v>
          </cell>
          <cell r="F31">
            <v>18.3</v>
          </cell>
          <cell r="G31">
            <v>8.6999999999999993</v>
          </cell>
          <cell r="H31">
            <v>11.8</v>
          </cell>
          <cell r="I31">
            <v>0.3</v>
          </cell>
          <cell r="J31">
            <v>100</v>
          </cell>
          <cell r="K31">
            <v>63</v>
          </cell>
          <cell r="L31">
            <v>100</v>
          </cell>
          <cell r="O31">
            <v>26</v>
          </cell>
        </row>
        <row r="32">
          <cell r="B32">
            <v>20.5</v>
          </cell>
          <cell r="C32">
            <v>4.9000000000000004</v>
          </cell>
          <cell r="D32">
            <v>2.9</v>
          </cell>
          <cell r="E32">
            <v>10.8</v>
          </cell>
          <cell r="F32">
            <v>17.899999999999999</v>
          </cell>
          <cell r="G32">
            <v>17.899999999999999</v>
          </cell>
          <cell r="H32">
            <v>16.125</v>
          </cell>
          <cell r="I32">
            <v>0.1</v>
          </cell>
          <cell r="J32">
            <v>100</v>
          </cell>
          <cell r="K32">
            <v>81</v>
          </cell>
          <cell r="L32">
            <v>74</v>
          </cell>
          <cell r="O32">
            <v>27</v>
          </cell>
        </row>
        <row r="33">
          <cell r="B33">
            <v>18.3</v>
          </cell>
          <cell r="C33">
            <v>12.8</v>
          </cell>
          <cell r="D33">
            <v>10.4</v>
          </cell>
          <cell r="E33">
            <v>14.7</v>
          </cell>
          <cell r="F33">
            <v>16</v>
          </cell>
          <cell r="G33">
            <v>14.8</v>
          </cell>
          <cell r="H33">
            <v>15.074999999999999</v>
          </cell>
          <cell r="J33">
            <v>89</v>
          </cell>
          <cell r="K33">
            <v>82</v>
          </cell>
          <cell r="L33">
            <v>90</v>
          </cell>
          <cell r="O33">
            <v>28</v>
          </cell>
        </row>
        <row r="34">
          <cell r="B34">
            <v>20.399999999999999</v>
          </cell>
          <cell r="C34">
            <v>10.7</v>
          </cell>
          <cell r="D34">
            <v>7.3</v>
          </cell>
          <cell r="E34">
            <v>11.7</v>
          </cell>
          <cell r="F34">
            <v>19.5</v>
          </cell>
          <cell r="G34">
            <v>17.8</v>
          </cell>
          <cell r="H34">
            <v>16.7</v>
          </cell>
          <cell r="I34">
            <v>0.1</v>
          </cell>
          <cell r="J34">
            <v>89</v>
          </cell>
          <cell r="K34">
            <v>55</v>
          </cell>
          <cell r="L34">
            <v>71</v>
          </cell>
          <cell r="O34">
            <v>29</v>
          </cell>
        </row>
        <row r="35">
          <cell r="B35">
            <v>19.600000000000001</v>
          </cell>
          <cell r="C35">
            <v>10.7</v>
          </cell>
          <cell r="D35">
            <v>14.3</v>
          </cell>
          <cell r="E35">
            <v>17.3</v>
          </cell>
          <cell r="F35">
            <v>17.3</v>
          </cell>
          <cell r="G35">
            <v>12.2</v>
          </cell>
          <cell r="H35">
            <v>14.75</v>
          </cell>
          <cell r="I35">
            <v>1.4</v>
          </cell>
          <cell r="J35">
            <v>68</v>
          </cell>
          <cell r="K35">
            <v>58</v>
          </cell>
          <cell r="L35">
            <v>78</v>
          </cell>
          <cell r="O35">
            <v>30</v>
          </cell>
        </row>
      </sheetData>
      <sheetData sheetId="10">
        <row r="6">
          <cell r="B6">
            <v>19.8</v>
          </cell>
          <cell r="C6">
            <v>6.2</v>
          </cell>
          <cell r="D6">
            <v>2.6</v>
          </cell>
          <cell r="E6">
            <v>10.5</v>
          </cell>
          <cell r="F6">
            <v>19.100000000000001</v>
          </cell>
          <cell r="G6">
            <v>18.2</v>
          </cell>
          <cell r="H6">
            <v>16.5</v>
          </cell>
          <cell r="J6">
            <v>87</v>
          </cell>
          <cell r="K6">
            <v>55</v>
          </cell>
          <cell r="L6">
            <v>57</v>
          </cell>
          <cell r="O6">
            <v>1</v>
          </cell>
        </row>
        <row r="7">
          <cell r="B7">
            <v>19.2</v>
          </cell>
          <cell r="C7">
            <v>8.3000000000000007</v>
          </cell>
          <cell r="D7">
            <v>15.4</v>
          </cell>
          <cell r="E7">
            <v>17.7</v>
          </cell>
          <cell r="F7">
            <v>15.5</v>
          </cell>
          <cell r="G7">
            <v>9.1999999999999993</v>
          </cell>
          <cell r="H7">
            <v>12.900000000000002</v>
          </cell>
          <cell r="I7">
            <v>10</v>
          </cell>
          <cell r="J7">
            <v>70</v>
          </cell>
          <cell r="K7">
            <v>92</v>
          </cell>
          <cell r="L7">
            <v>96</v>
          </cell>
          <cell r="O7">
            <v>2</v>
          </cell>
        </row>
        <row r="8">
          <cell r="B8">
            <v>11.9</v>
          </cell>
          <cell r="C8">
            <v>4.0999999999999996</v>
          </cell>
          <cell r="D8">
            <v>2.7</v>
          </cell>
          <cell r="E8">
            <v>4.8</v>
          </cell>
          <cell r="F8">
            <v>10.1</v>
          </cell>
          <cell r="G8">
            <v>8.6</v>
          </cell>
          <cell r="H8">
            <v>8.0250000000000004</v>
          </cell>
          <cell r="J8">
            <v>100</v>
          </cell>
          <cell r="K8">
            <v>79</v>
          </cell>
          <cell r="L8">
            <v>91</v>
          </cell>
          <cell r="O8">
            <v>3</v>
          </cell>
        </row>
        <row r="9">
          <cell r="B9">
            <v>12.8</v>
          </cell>
          <cell r="C9">
            <v>4.0999999999999996</v>
          </cell>
          <cell r="D9">
            <v>1.7</v>
          </cell>
          <cell r="E9">
            <v>6.7</v>
          </cell>
          <cell r="F9">
            <v>10.6</v>
          </cell>
          <cell r="G9">
            <v>10.1</v>
          </cell>
          <cell r="H9">
            <v>9.375</v>
          </cell>
          <cell r="I9">
            <v>5.8</v>
          </cell>
          <cell r="J9">
            <v>99</v>
          </cell>
          <cell r="K9">
            <v>70</v>
          </cell>
          <cell r="L9">
            <v>68</v>
          </cell>
          <cell r="O9">
            <v>4</v>
          </cell>
        </row>
        <row r="10">
          <cell r="B10">
            <v>11.2</v>
          </cell>
          <cell r="C10">
            <v>7.2</v>
          </cell>
          <cell r="D10">
            <v>7.1</v>
          </cell>
          <cell r="E10">
            <v>8.4</v>
          </cell>
          <cell r="F10">
            <v>10.3</v>
          </cell>
          <cell r="G10">
            <v>7.5</v>
          </cell>
          <cell r="H10">
            <v>8.4250000000000007</v>
          </cell>
          <cell r="I10">
            <v>9.5</v>
          </cell>
          <cell r="J10">
            <v>96</v>
          </cell>
          <cell r="K10">
            <v>91</v>
          </cell>
          <cell r="L10">
            <v>97</v>
          </cell>
          <cell r="O10">
            <v>5</v>
          </cell>
        </row>
        <row r="11">
          <cell r="B11">
            <v>8.3000000000000007</v>
          </cell>
          <cell r="C11">
            <v>0.2</v>
          </cell>
          <cell r="D11">
            <v>4.5999999999999996</v>
          </cell>
          <cell r="E11">
            <v>5.2</v>
          </cell>
          <cell r="F11">
            <v>7</v>
          </cell>
          <cell r="G11">
            <v>0.4</v>
          </cell>
          <cell r="H11">
            <v>3.25</v>
          </cell>
          <cell r="J11">
            <v>94</v>
          </cell>
          <cell r="K11">
            <v>69</v>
          </cell>
          <cell r="L11">
            <v>98</v>
          </cell>
          <cell r="O11">
            <v>6</v>
          </cell>
        </row>
        <row r="12">
          <cell r="B12">
            <v>9.1</v>
          </cell>
          <cell r="C12">
            <v>-2.8</v>
          </cell>
          <cell r="D12">
            <v>-5.4</v>
          </cell>
          <cell r="E12">
            <v>-1.6</v>
          </cell>
          <cell r="F12">
            <v>9.1</v>
          </cell>
          <cell r="G12">
            <v>-0.5</v>
          </cell>
          <cell r="H12">
            <v>1.625</v>
          </cell>
          <cell r="J12">
            <v>100</v>
          </cell>
          <cell r="K12">
            <v>55</v>
          </cell>
          <cell r="L12">
            <v>98</v>
          </cell>
          <cell r="O12">
            <v>7</v>
          </cell>
        </row>
        <row r="13">
          <cell r="B13">
            <v>11.4</v>
          </cell>
          <cell r="C13">
            <v>-3.1</v>
          </cell>
          <cell r="D13">
            <v>-5.4</v>
          </cell>
          <cell r="E13">
            <v>4.9000000000000004</v>
          </cell>
          <cell r="F13">
            <v>9.4</v>
          </cell>
          <cell r="G13">
            <v>10.199999999999999</v>
          </cell>
          <cell r="H13">
            <v>8.6750000000000007</v>
          </cell>
          <cell r="I13">
            <v>2.4</v>
          </cell>
          <cell r="J13">
            <v>67</v>
          </cell>
          <cell r="K13">
            <v>61</v>
          </cell>
          <cell r="L13">
            <v>76</v>
          </cell>
          <cell r="O13">
            <v>8</v>
          </cell>
        </row>
        <row r="14">
          <cell r="B14">
            <v>14.7</v>
          </cell>
          <cell r="C14">
            <v>8.9</v>
          </cell>
          <cell r="D14">
            <v>8.1999999999999993</v>
          </cell>
          <cell r="E14">
            <v>10.9</v>
          </cell>
          <cell r="F14">
            <v>12.5</v>
          </cell>
          <cell r="G14">
            <v>9.6999999999999993</v>
          </cell>
          <cell r="H14">
            <v>10.7</v>
          </cell>
          <cell r="I14">
            <v>12.2</v>
          </cell>
          <cell r="J14">
            <v>86</v>
          </cell>
          <cell r="K14">
            <v>83</v>
          </cell>
          <cell r="L14">
            <v>99</v>
          </cell>
          <cell r="O14">
            <v>9</v>
          </cell>
        </row>
        <row r="15">
          <cell r="B15">
            <v>15.9</v>
          </cell>
          <cell r="C15">
            <v>7.7</v>
          </cell>
          <cell r="D15">
            <v>5.8</v>
          </cell>
          <cell r="E15">
            <v>10</v>
          </cell>
          <cell r="F15">
            <v>14.2</v>
          </cell>
          <cell r="G15">
            <v>9.1</v>
          </cell>
          <cell r="H15">
            <v>10.6</v>
          </cell>
          <cell r="I15">
            <v>2.4</v>
          </cell>
          <cell r="J15">
            <v>83</v>
          </cell>
          <cell r="K15">
            <v>69</v>
          </cell>
          <cell r="L15">
            <v>92</v>
          </cell>
          <cell r="O15">
            <v>10</v>
          </cell>
        </row>
        <row r="16">
          <cell r="B16">
            <v>15.9</v>
          </cell>
          <cell r="C16">
            <v>5.7</v>
          </cell>
          <cell r="D16">
            <v>1.6</v>
          </cell>
          <cell r="E16">
            <v>7.1</v>
          </cell>
          <cell r="F16">
            <v>14.4</v>
          </cell>
          <cell r="G16">
            <v>14.4</v>
          </cell>
          <cell r="H16">
            <v>12.574999999999999</v>
          </cell>
          <cell r="J16">
            <v>97</v>
          </cell>
          <cell r="K16">
            <v>70</v>
          </cell>
          <cell r="L16">
            <v>67</v>
          </cell>
          <cell r="O16">
            <v>11</v>
          </cell>
        </row>
        <row r="17">
          <cell r="B17">
            <v>20</v>
          </cell>
          <cell r="C17">
            <v>12.3</v>
          </cell>
          <cell r="D17">
            <v>10.199999999999999</v>
          </cell>
          <cell r="E17">
            <v>13.7</v>
          </cell>
          <cell r="F17">
            <v>19.600000000000001</v>
          </cell>
          <cell r="G17">
            <v>14.4</v>
          </cell>
          <cell r="H17">
            <v>15.524999999999999</v>
          </cell>
          <cell r="J17">
            <v>70</v>
          </cell>
          <cell r="K17">
            <v>58</v>
          </cell>
          <cell r="L17">
            <v>74</v>
          </cell>
          <cell r="O17">
            <v>12</v>
          </cell>
        </row>
        <row r="18">
          <cell r="B18">
            <v>22.6</v>
          </cell>
          <cell r="C18">
            <v>10.8</v>
          </cell>
          <cell r="D18">
            <v>8</v>
          </cell>
          <cell r="E18">
            <v>12.6</v>
          </cell>
          <cell r="F18">
            <v>21.8</v>
          </cell>
          <cell r="G18">
            <v>16</v>
          </cell>
          <cell r="H18">
            <v>16.600000000000001</v>
          </cell>
          <cell r="J18">
            <v>84</v>
          </cell>
          <cell r="K18">
            <v>57</v>
          </cell>
          <cell r="L18">
            <v>74</v>
          </cell>
          <cell r="O18">
            <v>13</v>
          </cell>
        </row>
        <row r="19">
          <cell r="B19">
            <v>23.7</v>
          </cell>
          <cell r="C19">
            <v>14.3</v>
          </cell>
          <cell r="D19">
            <v>10.6</v>
          </cell>
          <cell r="E19">
            <v>16.600000000000001</v>
          </cell>
          <cell r="F19">
            <v>22.3</v>
          </cell>
          <cell r="G19">
            <v>16.8</v>
          </cell>
          <cell r="H19">
            <v>18.125</v>
          </cell>
          <cell r="J19">
            <v>72</v>
          </cell>
          <cell r="K19">
            <v>56</v>
          </cell>
          <cell r="L19">
            <v>74</v>
          </cell>
          <cell r="O19">
            <v>14</v>
          </cell>
        </row>
        <row r="20">
          <cell r="B20">
            <v>23.7</v>
          </cell>
          <cell r="C20">
            <v>15.3</v>
          </cell>
          <cell r="D20">
            <v>10.1</v>
          </cell>
          <cell r="E20">
            <v>19.100000000000001</v>
          </cell>
          <cell r="F20">
            <v>22.6</v>
          </cell>
          <cell r="G20">
            <v>18.899999999999999</v>
          </cell>
          <cell r="H20">
            <v>19.875</v>
          </cell>
          <cell r="J20">
            <v>59</v>
          </cell>
          <cell r="K20">
            <v>33</v>
          </cell>
          <cell r="L20">
            <v>57</v>
          </cell>
          <cell r="O20">
            <v>15</v>
          </cell>
        </row>
        <row r="21">
          <cell r="B21">
            <v>19.3</v>
          </cell>
          <cell r="C21">
            <v>9.4</v>
          </cell>
          <cell r="D21">
            <v>12.4</v>
          </cell>
          <cell r="E21">
            <v>15.7</v>
          </cell>
          <cell r="F21">
            <v>15.2</v>
          </cell>
          <cell r="G21">
            <v>9.4</v>
          </cell>
          <cell r="H21">
            <v>12.424999999999999</v>
          </cell>
          <cell r="I21">
            <v>0.5</v>
          </cell>
          <cell r="J21">
            <v>76</v>
          </cell>
          <cell r="K21">
            <v>87</v>
          </cell>
          <cell r="L21">
            <v>89</v>
          </cell>
          <cell r="O21">
            <v>16</v>
          </cell>
        </row>
        <row r="22">
          <cell r="B22">
            <v>20.2</v>
          </cell>
          <cell r="C22">
            <v>5.2</v>
          </cell>
          <cell r="D22">
            <v>2.2999999999999998</v>
          </cell>
          <cell r="E22">
            <v>7.3</v>
          </cell>
          <cell r="F22">
            <v>19.5</v>
          </cell>
          <cell r="G22">
            <v>8.6</v>
          </cell>
          <cell r="H22">
            <v>11</v>
          </cell>
          <cell r="J22">
            <v>99</v>
          </cell>
          <cell r="K22">
            <v>58</v>
          </cell>
          <cell r="L22">
            <v>99</v>
          </cell>
          <cell r="O22">
            <v>17</v>
          </cell>
        </row>
        <row r="23">
          <cell r="B23">
            <v>20</v>
          </cell>
          <cell r="C23">
            <v>7.1</v>
          </cell>
          <cell r="D23">
            <v>4.3</v>
          </cell>
          <cell r="E23">
            <v>10</v>
          </cell>
          <cell r="F23">
            <v>18.899999999999999</v>
          </cell>
          <cell r="G23">
            <v>11.4</v>
          </cell>
          <cell r="H23">
            <v>12.924999999999999</v>
          </cell>
          <cell r="J23">
            <v>100</v>
          </cell>
          <cell r="K23">
            <v>61</v>
          </cell>
          <cell r="L23">
            <v>91</v>
          </cell>
          <cell r="O23">
            <v>18</v>
          </cell>
        </row>
        <row r="24">
          <cell r="B24">
            <v>20.2</v>
          </cell>
          <cell r="C24">
            <v>7</v>
          </cell>
          <cell r="D24">
            <v>5.0999999999999996</v>
          </cell>
          <cell r="E24">
            <v>8.6</v>
          </cell>
          <cell r="F24">
            <v>18.8</v>
          </cell>
          <cell r="G24">
            <v>16.899999999999999</v>
          </cell>
          <cell r="H24">
            <v>15.299999999999999</v>
          </cell>
          <cell r="J24">
            <v>100</v>
          </cell>
          <cell r="K24">
            <v>61</v>
          </cell>
          <cell r="L24">
            <v>68</v>
          </cell>
          <cell r="O24">
            <v>19</v>
          </cell>
        </row>
        <row r="25">
          <cell r="B25">
            <v>20.5</v>
          </cell>
          <cell r="C25">
            <v>15.2</v>
          </cell>
          <cell r="D25">
            <v>11.6</v>
          </cell>
          <cell r="E25">
            <v>16.100000000000001</v>
          </cell>
          <cell r="F25">
            <v>20.399999999999999</v>
          </cell>
          <cell r="G25">
            <v>18.5</v>
          </cell>
          <cell r="H25">
            <v>18.375</v>
          </cell>
          <cell r="J25">
            <v>69</v>
          </cell>
          <cell r="K25">
            <v>62</v>
          </cell>
          <cell r="L25">
            <v>63</v>
          </cell>
          <cell r="O25">
            <v>20</v>
          </cell>
        </row>
        <row r="26">
          <cell r="B26">
            <v>24.4</v>
          </cell>
          <cell r="C26">
            <v>15.1</v>
          </cell>
          <cell r="D26">
            <v>10.5</v>
          </cell>
          <cell r="E26">
            <v>16</v>
          </cell>
          <cell r="F26">
            <v>23</v>
          </cell>
          <cell r="G26">
            <v>16.600000000000001</v>
          </cell>
          <cell r="H26">
            <v>18.05</v>
          </cell>
          <cell r="J26">
            <v>73</v>
          </cell>
          <cell r="K26">
            <v>55</v>
          </cell>
          <cell r="L26">
            <v>75</v>
          </cell>
          <cell r="O26">
            <v>21</v>
          </cell>
        </row>
        <row r="27">
          <cell r="B27">
            <v>21.9</v>
          </cell>
          <cell r="C27">
            <v>7</v>
          </cell>
          <cell r="D27">
            <v>4.5</v>
          </cell>
          <cell r="E27">
            <v>8.3000000000000007</v>
          </cell>
          <cell r="F27">
            <v>19.8</v>
          </cell>
          <cell r="G27">
            <v>10.7</v>
          </cell>
          <cell r="H27">
            <v>12.375</v>
          </cell>
          <cell r="J27">
            <v>100</v>
          </cell>
          <cell r="K27">
            <v>74</v>
          </cell>
          <cell r="L27">
            <v>100</v>
          </cell>
          <cell r="O27">
            <v>22</v>
          </cell>
        </row>
        <row r="28">
          <cell r="B28">
            <v>15.2</v>
          </cell>
          <cell r="C28">
            <v>8.3000000000000007</v>
          </cell>
          <cell r="D28">
            <v>6.4</v>
          </cell>
          <cell r="E28">
            <v>11.3</v>
          </cell>
          <cell r="F28">
            <v>14.9</v>
          </cell>
          <cell r="G28">
            <v>10.7</v>
          </cell>
          <cell r="H28">
            <v>11.900000000000002</v>
          </cell>
          <cell r="J28">
            <v>100</v>
          </cell>
          <cell r="K28">
            <v>97</v>
          </cell>
          <cell r="L28">
            <v>100</v>
          </cell>
          <cell r="O28">
            <v>23</v>
          </cell>
        </row>
        <row r="29">
          <cell r="B29">
            <v>26.1</v>
          </cell>
          <cell r="C29">
            <v>10</v>
          </cell>
          <cell r="D29">
            <v>8.6999999999999993</v>
          </cell>
          <cell r="E29">
            <v>19.399999999999999</v>
          </cell>
          <cell r="F29">
            <v>25.4</v>
          </cell>
          <cell r="G29">
            <v>19.899999999999999</v>
          </cell>
          <cell r="H29">
            <v>21.15</v>
          </cell>
          <cell r="J29">
            <v>45</v>
          </cell>
          <cell r="K29">
            <v>33</v>
          </cell>
          <cell r="L29">
            <v>43</v>
          </cell>
          <cell r="O29">
            <v>24</v>
          </cell>
        </row>
        <row r="30">
          <cell r="B30">
            <v>20</v>
          </cell>
          <cell r="C30">
            <v>7.5</v>
          </cell>
          <cell r="D30">
            <v>7.2</v>
          </cell>
          <cell r="E30">
            <v>10.5</v>
          </cell>
          <cell r="F30">
            <v>17.8</v>
          </cell>
          <cell r="G30">
            <v>8</v>
          </cell>
          <cell r="H30">
            <v>11.074999999999999</v>
          </cell>
          <cell r="J30">
            <v>86</v>
          </cell>
          <cell r="K30">
            <v>71</v>
          </cell>
          <cell r="L30">
            <v>100</v>
          </cell>
          <cell r="O30">
            <v>25</v>
          </cell>
        </row>
        <row r="31">
          <cell r="B31">
            <v>20.6</v>
          </cell>
          <cell r="C31">
            <v>4.5</v>
          </cell>
          <cell r="D31">
            <v>2.2999999999999998</v>
          </cell>
          <cell r="E31">
            <v>5.6</v>
          </cell>
          <cell r="F31">
            <v>20.3</v>
          </cell>
          <cell r="G31">
            <v>16.2</v>
          </cell>
          <cell r="H31">
            <v>14.574999999999999</v>
          </cell>
          <cell r="J31">
            <v>100</v>
          </cell>
          <cell r="K31">
            <v>53</v>
          </cell>
          <cell r="L31">
            <v>66</v>
          </cell>
          <cell r="O31">
            <v>26</v>
          </cell>
        </row>
        <row r="32">
          <cell r="B32">
            <v>21.8</v>
          </cell>
          <cell r="C32">
            <v>11</v>
          </cell>
          <cell r="D32">
            <v>8.5</v>
          </cell>
          <cell r="E32">
            <v>11.6</v>
          </cell>
          <cell r="F32">
            <v>20.7</v>
          </cell>
          <cell r="G32">
            <v>14.1</v>
          </cell>
          <cell r="H32">
            <v>15.125</v>
          </cell>
          <cell r="I32">
            <v>1.4</v>
          </cell>
          <cell r="J32">
            <v>86</v>
          </cell>
          <cell r="K32">
            <v>52</v>
          </cell>
          <cell r="L32">
            <v>76</v>
          </cell>
          <cell r="O32">
            <v>27</v>
          </cell>
        </row>
        <row r="33">
          <cell r="B33">
            <v>14.4</v>
          </cell>
          <cell r="C33">
            <v>0.9</v>
          </cell>
          <cell r="D33">
            <v>5.3</v>
          </cell>
          <cell r="E33">
            <v>5.8</v>
          </cell>
          <cell r="F33">
            <v>9.1</v>
          </cell>
          <cell r="G33">
            <v>2.1</v>
          </cell>
          <cell r="H33">
            <v>4.7750000000000004</v>
          </cell>
          <cell r="I33">
            <v>0.3</v>
          </cell>
          <cell r="J33">
            <v>97</v>
          </cell>
          <cell r="K33">
            <v>68</v>
          </cell>
          <cell r="L33">
            <v>99</v>
          </cell>
          <cell r="O33">
            <v>28</v>
          </cell>
        </row>
        <row r="34">
          <cell r="B34">
            <v>9.5</v>
          </cell>
          <cell r="C34">
            <v>0.2</v>
          </cell>
          <cell r="D34">
            <v>-2.8</v>
          </cell>
          <cell r="E34">
            <v>2.4</v>
          </cell>
          <cell r="F34">
            <v>8.9</v>
          </cell>
          <cell r="G34">
            <v>5.3</v>
          </cell>
          <cell r="H34">
            <v>5.4750000000000005</v>
          </cell>
          <cell r="J34">
            <v>100</v>
          </cell>
          <cell r="K34">
            <v>72</v>
          </cell>
          <cell r="L34">
            <v>84</v>
          </cell>
          <cell r="O34">
            <v>29</v>
          </cell>
        </row>
        <row r="35">
          <cell r="B35">
            <v>7</v>
          </cell>
          <cell r="C35">
            <v>1.7</v>
          </cell>
          <cell r="D35">
            <v>2.2000000000000002</v>
          </cell>
          <cell r="E35">
            <v>4.3</v>
          </cell>
          <cell r="F35">
            <v>5.8</v>
          </cell>
          <cell r="G35">
            <v>1.8</v>
          </cell>
          <cell r="H35">
            <v>3.4250000000000003</v>
          </cell>
          <cell r="J35">
            <v>89</v>
          </cell>
          <cell r="K35">
            <v>67</v>
          </cell>
          <cell r="L35">
            <v>95</v>
          </cell>
          <cell r="O35">
            <v>30</v>
          </cell>
        </row>
        <row r="36">
          <cell r="B36">
            <v>6.5</v>
          </cell>
          <cell r="C36">
            <v>-3.1</v>
          </cell>
          <cell r="D36">
            <v>-0.4</v>
          </cell>
          <cell r="E36">
            <v>-0.1</v>
          </cell>
          <cell r="F36">
            <v>5.7</v>
          </cell>
          <cell r="G36">
            <v>-3</v>
          </cell>
          <cell r="H36">
            <v>-9.9999999999999867E-2</v>
          </cell>
          <cell r="J36">
            <v>94</v>
          </cell>
          <cell r="K36">
            <v>66</v>
          </cell>
          <cell r="L36">
            <v>96</v>
          </cell>
          <cell r="O36">
            <v>31</v>
          </cell>
        </row>
      </sheetData>
      <sheetData sheetId="11">
        <row r="6">
          <cell r="B6">
            <v>10.199999999999999</v>
          </cell>
          <cell r="C6">
            <v>-6.4</v>
          </cell>
          <cell r="D6">
            <v>-8.6999999999999993</v>
          </cell>
          <cell r="E6">
            <v>-5.9</v>
          </cell>
          <cell r="F6">
            <v>9.1999999999999993</v>
          </cell>
          <cell r="G6">
            <v>7.1</v>
          </cell>
          <cell r="H6">
            <v>4.375</v>
          </cell>
          <cell r="J6">
            <v>96</v>
          </cell>
          <cell r="K6">
            <v>55</v>
          </cell>
          <cell r="L6">
            <v>65</v>
          </cell>
          <cell r="O6">
            <v>1</v>
          </cell>
        </row>
        <row r="7">
          <cell r="B7">
            <v>10.8</v>
          </cell>
          <cell r="C7">
            <v>6.8</v>
          </cell>
          <cell r="D7">
            <v>5.0999999999999996</v>
          </cell>
          <cell r="E7">
            <v>7.4</v>
          </cell>
          <cell r="F7">
            <v>9.6999999999999993</v>
          </cell>
          <cell r="G7">
            <v>10.199999999999999</v>
          </cell>
          <cell r="H7">
            <v>9.375</v>
          </cell>
          <cell r="J7">
            <v>75</v>
          </cell>
          <cell r="K7">
            <v>73</v>
          </cell>
          <cell r="L7">
            <v>82</v>
          </cell>
          <cell r="O7">
            <v>2</v>
          </cell>
        </row>
        <row r="8">
          <cell r="B8">
            <v>18</v>
          </cell>
          <cell r="C8">
            <v>9.5</v>
          </cell>
          <cell r="D8">
            <v>7.7</v>
          </cell>
          <cell r="E8">
            <v>12.6</v>
          </cell>
          <cell r="F8">
            <v>17.899999999999999</v>
          </cell>
          <cell r="G8">
            <v>17.600000000000001</v>
          </cell>
          <cell r="H8">
            <v>16.425000000000001</v>
          </cell>
          <cell r="I8">
            <v>0.9</v>
          </cell>
          <cell r="J8">
            <v>82</v>
          </cell>
          <cell r="K8">
            <v>70</v>
          </cell>
          <cell r="L8">
            <v>68</v>
          </cell>
          <cell r="O8">
            <v>3</v>
          </cell>
        </row>
        <row r="9">
          <cell r="B9">
            <v>18.2</v>
          </cell>
          <cell r="C9">
            <v>8.9</v>
          </cell>
          <cell r="D9">
            <v>10.6</v>
          </cell>
          <cell r="E9">
            <v>11.3</v>
          </cell>
          <cell r="F9">
            <v>12.5</v>
          </cell>
          <cell r="G9">
            <v>11.1</v>
          </cell>
          <cell r="H9">
            <v>11.5</v>
          </cell>
          <cell r="I9">
            <v>0.5</v>
          </cell>
          <cell r="J9">
            <v>97</v>
          </cell>
          <cell r="K9">
            <v>74</v>
          </cell>
          <cell r="L9">
            <v>71</v>
          </cell>
          <cell r="O9">
            <v>4</v>
          </cell>
        </row>
        <row r="10">
          <cell r="B10">
            <v>12.1</v>
          </cell>
          <cell r="C10">
            <v>7.5</v>
          </cell>
          <cell r="D10">
            <v>5.6</v>
          </cell>
          <cell r="E10">
            <v>10.3</v>
          </cell>
          <cell r="F10">
            <v>10.6</v>
          </cell>
          <cell r="G10">
            <v>7.6</v>
          </cell>
          <cell r="H10">
            <v>9.0250000000000004</v>
          </cell>
          <cell r="I10">
            <v>4.4000000000000004</v>
          </cell>
          <cell r="J10">
            <v>80</v>
          </cell>
          <cell r="K10">
            <v>98</v>
          </cell>
          <cell r="L10">
            <v>100</v>
          </cell>
          <cell r="O10">
            <v>5</v>
          </cell>
        </row>
        <row r="11">
          <cell r="B11">
            <v>12.6</v>
          </cell>
          <cell r="C11">
            <v>5.3</v>
          </cell>
          <cell r="D11">
            <v>3.6</v>
          </cell>
          <cell r="E11">
            <v>7</v>
          </cell>
          <cell r="F11">
            <v>11.1</v>
          </cell>
          <cell r="G11">
            <v>8.6999999999999993</v>
          </cell>
          <cell r="H11">
            <v>8.875</v>
          </cell>
          <cell r="J11">
            <v>98</v>
          </cell>
          <cell r="K11">
            <v>69</v>
          </cell>
          <cell r="L11">
            <v>75</v>
          </cell>
          <cell r="O11">
            <v>6</v>
          </cell>
        </row>
        <row r="12">
          <cell r="B12">
            <v>10.8</v>
          </cell>
          <cell r="C12">
            <v>5.6</v>
          </cell>
          <cell r="D12">
            <v>4.4000000000000004</v>
          </cell>
          <cell r="E12">
            <v>6.8</v>
          </cell>
          <cell r="F12">
            <v>10.6</v>
          </cell>
          <cell r="G12">
            <v>8.9</v>
          </cell>
          <cell r="H12">
            <v>8.7999999999999989</v>
          </cell>
          <cell r="J12">
            <v>97</v>
          </cell>
          <cell r="K12">
            <v>86</v>
          </cell>
          <cell r="L12">
            <v>79</v>
          </cell>
          <cell r="O12">
            <v>7</v>
          </cell>
        </row>
        <row r="13">
          <cell r="B13">
            <v>14.6</v>
          </cell>
          <cell r="C13">
            <v>8.6</v>
          </cell>
          <cell r="D13">
            <v>4.0999999999999996</v>
          </cell>
          <cell r="E13">
            <v>9.3000000000000007</v>
          </cell>
          <cell r="F13">
            <v>14.3</v>
          </cell>
          <cell r="G13">
            <v>10.4</v>
          </cell>
          <cell r="H13">
            <v>11.1</v>
          </cell>
          <cell r="I13">
            <v>0.1</v>
          </cell>
          <cell r="J13">
            <v>74</v>
          </cell>
          <cell r="K13">
            <v>56</v>
          </cell>
          <cell r="L13">
            <v>70</v>
          </cell>
          <cell r="O13">
            <v>8</v>
          </cell>
        </row>
        <row r="14">
          <cell r="B14">
            <v>12.1</v>
          </cell>
          <cell r="C14">
            <v>6.4</v>
          </cell>
          <cell r="D14">
            <v>5.8</v>
          </cell>
          <cell r="E14">
            <v>11</v>
          </cell>
          <cell r="F14">
            <v>8.6999999999999993</v>
          </cell>
          <cell r="G14">
            <v>7.2</v>
          </cell>
          <cell r="H14">
            <v>8.5250000000000004</v>
          </cell>
          <cell r="I14">
            <v>1.8</v>
          </cell>
          <cell r="J14">
            <v>83</v>
          </cell>
          <cell r="K14">
            <v>97</v>
          </cell>
          <cell r="L14">
            <v>92</v>
          </cell>
          <cell r="O14">
            <v>9</v>
          </cell>
        </row>
        <row r="15">
          <cell r="B15">
            <v>7.2</v>
          </cell>
          <cell r="C15">
            <v>2</v>
          </cell>
          <cell r="D15">
            <v>0.5</v>
          </cell>
          <cell r="E15">
            <v>3</v>
          </cell>
          <cell r="F15">
            <v>5.8</v>
          </cell>
          <cell r="G15">
            <v>3.9</v>
          </cell>
          <cell r="H15">
            <v>4.1500000000000004</v>
          </cell>
          <cell r="I15">
            <v>4.8</v>
          </cell>
          <cell r="J15">
            <v>100</v>
          </cell>
          <cell r="K15">
            <v>93</v>
          </cell>
          <cell r="L15">
            <v>97</v>
          </cell>
          <cell r="O15">
            <v>10</v>
          </cell>
        </row>
        <row r="16">
          <cell r="B16">
            <v>9.3000000000000007</v>
          </cell>
          <cell r="C16">
            <v>2</v>
          </cell>
          <cell r="D16">
            <v>2.1</v>
          </cell>
          <cell r="E16">
            <v>3.3</v>
          </cell>
          <cell r="F16">
            <v>8.9</v>
          </cell>
          <cell r="G16">
            <v>8.5</v>
          </cell>
          <cell r="H16">
            <v>7.3</v>
          </cell>
          <cell r="J16">
            <v>99</v>
          </cell>
          <cell r="K16">
            <v>64</v>
          </cell>
          <cell r="L16">
            <v>72</v>
          </cell>
          <cell r="O16">
            <v>11</v>
          </cell>
        </row>
        <row r="17">
          <cell r="B17">
            <v>13.3</v>
          </cell>
          <cell r="C17">
            <v>7.8</v>
          </cell>
          <cell r="D17">
            <v>5.6</v>
          </cell>
          <cell r="E17">
            <v>9</v>
          </cell>
          <cell r="F17">
            <v>12.7</v>
          </cell>
          <cell r="G17">
            <v>8.1999999999999993</v>
          </cell>
          <cell r="H17">
            <v>9.5249999999999986</v>
          </cell>
          <cell r="I17">
            <v>12.4</v>
          </cell>
          <cell r="J17">
            <v>72</v>
          </cell>
          <cell r="K17">
            <v>66</v>
          </cell>
          <cell r="L17">
            <v>100</v>
          </cell>
          <cell r="O17">
            <v>12</v>
          </cell>
        </row>
        <row r="18">
          <cell r="B18">
            <v>8.8000000000000007</v>
          </cell>
          <cell r="C18">
            <v>3.8</v>
          </cell>
          <cell r="D18">
            <v>5.7</v>
          </cell>
          <cell r="E18">
            <v>5.3</v>
          </cell>
          <cell r="F18">
            <v>6.4</v>
          </cell>
          <cell r="G18">
            <v>3.8</v>
          </cell>
          <cell r="H18">
            <v>4.8250000000000002</v>
          </cell>
          <cell r="I18">
            <v>16.600000000000001</v>
          </cell>
          <cell r="J18">
            <v>100</v>
          </cell>
          <cell r="K18">
            <v>100</v>
          </cell>
          <cell r="L18">
            <v>99</v>
          </cell>
          <cell r="O18">
            <v>13</v>
          </cell>
        </row>
        <row r="19">
          <cell r="B19">
            <v>8.5</v>
          </cell>
          <cell r="C19">
            <v>0.5</v>
          </cell>
          <cell r="D19">
            <v>-0.4</v>
          </cell>
          <cell r="E19">
            <v>1.7</v>
          </cell>
          <cell r="F19">
            <v>8.3000000000000007</v>
          </cell>
          <cell r="G19">
            <v>3</v>
          </cell>
          <cell r="H19">
            <v>4</v>
          </cell>
          <cell r="J19">
            <v>97</v>
          </cell>
          <cell r="K19">
            <v>72</v>
          </cell>
          <cell r="L19">
            <v>100</v>
          </cell>
          <cell r="O19">
            <v>14</v>
          </cell>
        </row>
        <row r="20">
          <cell r="B20">
            <v>15.6</v>
          </cell>
          <cell r="C20">
            <v>1.2</v>
          </cell>
          <cell r="D20">
            <v>0</v>
          </cell>
          <cell r="E20">
            <v>1.3</v>
          </cell>
          <cell r="F20">
            <v>14.3</v>
          </cell>
          <cell r="G20">
            <v>12.9</v>
          </cell>
          <cell r="H20">
            <v>10.35</v>
          </cell>
          <cell r="J20">
            <v>100</v>
          </cell>
          <cell r="K20">
            <v>67</v>
          </cell>
          <cell r="L20">
            <v>65</v>
          </cell>
          <cell r="O20">
            <v>15</v>
          </cell>
        </row>
        <row r="21">
          <cell r="B21">
            <v>15.6</v>
          </cell>
          <cell r="C21">
            <v>12</v>
          </cell>
          <cell r="D21">
            <v>8.1</v>
          </cell>
          <cell r="E21">
            <v>14.3</v>
          </cell>
          <cell r="F21">
            <v>15.2</v>
          </cell>
          <cell r="G21">
            <v>12.4</v>
          </cell>
          <cell r="H21">
            <v>13.574999999999999</v>
          </cell>
          <cell r="I21">
            <v>1.8</v>
          </cell>
          <cell r="J21">
            <v>64</v>
          </cell>
          <cell r="K21">
            <v>54</v>
          </cell>
          <cell r="L21">
            <v>72</v>
          </cell>
          <cell r="O21">
            <v>16</v>
          </cell>
        </row>
        <row r="22">
          <cell r="B22">
            <v>18</v>
          </cell>
          <cell r="C22">
            <v>8.3000000000000007</v>
          </cell>
          <cell r="D22">
            <v>6.4</v>
          </cell>
          <cell r="E22">
            <v>15.2</v>
          </cell>
          <cell r="F22">
            <v>17.399999999999999</v>
          </cell>
          <cell r="G22">
            <v>15.1</v>
          </cell>
          <cell r="H22">
            <v>15.7</v>
          </cell>
          <cell r="J22">
            <v>62</v>
          </cell>
          <cell r="K22">
            <v>54</v>
          </cell>
          <cell r="L22">
            <v>55</v>
          </cell>
          <cell r="O22">
            <v>17</v>
          </cell>
        </row>
        <row r="23">
          <cell r="B23">
            <v>15.5</v>
          </cell>
          <cell r="C23">
            <v>9.5</v>
          </cell>
          <cell r="D23">
            <v>9.6999999999999993</v>
          </cell>
          <cell r="E23">
            <v>14.1</v>
          </cell>
          <cell r="F23">
            <v>12.8</v>
          </cell>
          <cell r="G23">
            <v>9.8000000000000007</v>
          </cell>
          <cell r="H23">
            <v>11.625</v>
          </cell>
          <cell r="I23">
            <v>0.1</v>
          </cell>
          <cell r="J23">
            <v>66</v>
          </cell>
          <cell r="K23">
            <v>77</v>
          </cell>
          <cell r="L23">
            <v>72</v>
          </cell>
          <cell r="O23">
            <v>18</v>
          </cell>
        </row>
        <row r="24">
          <cell r="B24">
            <v>15.5</v>
          </cell>
          <cell r="C24">
            <v>8.1999999999999993</v>
          </cell>
          <cell r="D24">
            <v>4.5999999999999996</v>
          </cell>
          <cell r="E24">
            <v>10.3</v>
          </cell>
          <cell r="F24">
            <v>14.3</v>
          </cell>
          <cell r="G24">
            <v>11</v>
          </cell>
          <cell r="H24">
            <v>11.65</v>
          </cell>
          <cell r="J24">
            <v>67</v>
          </cell>
          <cell r="K24">
            <v>51</v>
          </cell>
          <cell r="L24">
            <v>63</v>
          </cell>
          <cell r="O24">
            <v>19</v>
          </cell>
        </row>
        <row r="25">
          <cell r="B25">
            <v>12.8</v>
          </cell>
          <cell r="C25">
            <v>3.4</v>
          </cell>
          <cell r="D25">
            <v>0.7</v>
          </cell>
          <cell r="E25">
            <v>4.3</v>
          </cell>
          <cell r="F25">
            <v>11.3</v>
          </cell>
          <cell r="G25">
            <v>6.6</v>
          </cell>
          <cell r="H25">
            <v>7.2000000000000011</v>
          </cell>
          <cell r="I25">
            <v>1.5</v>
          </cell>
          <cell r="J25">
            <v>98</v>
          </cell>
          <cell r="K25">
            <v>73</v>
          </cell>
          <cell r="L25">
            <v>96</v>
          </cell>
          <cell r="O25">
            <v>20</v>
          </cell>
        </row>
        <row r="26">
          <cell r="B26">
            <v>11.8</v>
          </cell>
          <cell r="C26">
            <v>6.2</v>
          </cell>
          <cell r="D26">
            <v>5.6</v>
          </cell>
          <cell r="E26">
            <v>6.9</v>
          </cell>
          <cell r="F26">
            <v>10.8</v>
          </cell>
          <cell r="G26">
            <v>11.5</v>
          </cell>
          <cell r="H26">
            <v>10.175000000000001</v>
          </cell>
          <cell r="I26">
            <v>0.6</v>
          </cell>
          <cell r="J26">
            <v>100</v>
          </cell>
          <cell r="K26">
            <v>84</v>
          </cell>
          <cell r="L26">
            <v>71</v>
          </cell>
          <cell r="O26">
            <v>21</v>
          </cell>
        </row>
        <row r="27">
          <cell r="B27">
            <v>12.9</v>
          </cell>
          <cell r="C27">
            <v>9.6</v>
          </cell>
          <cell r="D27">
            <v>6.7</v>
          </cell>
          <cell r="E27">
            <v>12.2</v>
          </cell>
          <cell r="F27">
            <v>12.3</v>
          </cell>
          <cell r="G27">
            <v>10.5</v>
          </cell>
          <cell r="H27">
            <v>11.375</v>
          </cell>
          <cell r="J27">
            <v>70</v>
          </cell>
          <cell r="K27">
            <v>67</v>
          </cell>
          <cell r="L27">
            <v>71</v>
          </cell>
          <cell r="O27">
            <v>22</v>
          </cell>
        </row>
        <row r="28">
          <cell r="B28">
            <v>12.7</v>
          </cell>
          <cell r="C28">
            <v>8.1</v>
          </cell>
          <cell r="D28">
            <v>5.4</v>
          </cell>
          <cell r="E28">
            <v>8.4</v>
          </cell>
          <cell r="F28">
            <v>10.9</v>
          </cell>
          <cell r="G28">
            <v>9.1</v>
          </cell>
          <cell r="H28">
            <v>9.375</v>
          </cell>
          <cell r="J28">
            <v>68</v>
          </cell>
          <cell r="K28">
            <v>57</v>
          </cell>
          <cell r="L28">
            <v>65</v>
          </cell>
          <cell r="O28">
            <v>23</v>
          </cell>
        </row>
        <row r="29">
          <cell r="B29">
            <v>14.7</v>
          </cell>
          <cell r="C29">
            <v>5.3</v>
          </cell>
          <cell r="D29">
            <v>5.6</v>
          </cell>
          <cell r="E29">
            <v>9.6999999999999993</v>
          </cell>
          <cell r="F29">
            <v>12.8</v>
          </cell>
          <cell r="G29">
            <v>5.3</v>
          </cell>
          <cell r="H29">
            <v>8.2750000000000004</v>
          </cell>
          <cell r="J29">
            <v>63</v>
          </cell>
          <cell r="K29">
            <v>56</v>
          </cell>
          <cell r="L29">
            <v>86</v>
          </cell>
          <cell r="O29">
            <v>24</v>
          </cell>
        </row>
        <row r="30">
          <cell r="B30">
            <v>11.8</v>
          </cell>
          <cell r="C30">
            <v>1.5</v>
          </cell>
          <cell r="D30">
            <v>-1.4</v>
          </cell>
          <cell r="E30">
            <v>8.6999999999999993</v>
          </cell>
          <cell r="F30">
            <v>11</v>
          </cell>
          <cell r="G30">
            <v>1.8</v>
          </cell>
          <cell r="H30">
            <v>5.8250000000000002</v>
          </cell>
          <cell r="J30">
            <v>73</v>
          </cell>
          <cell r="K30">
            <v>65</v>
          </cell>
          <cell r="L30">
            <v>97</v>
          </cell>
          <cell r="O30">
            <v>25</v>
          </cell>
        </row>
        <row r="31">
          <cell r="B31">
            <v>9</v>
          </cell>
          <cell r="C31">
            <v>-1.1000000000000001</v>
          </cell>
          <cell r="D31">
            <v>-3.3</v>
          </cell>
          <cell r="E31">
            <v>7.3</v>
          </cell>
          <cell r="F31">
            <v>7.8</v>
          </cell>
          <cell r="G31">
            <v>8.1</v>
          </cell>
          <cell r="H31">
            <v>7.8249999999999993</v>
          </cell>
          <cell r="J31">
            <v>84</v>
          </cell>
          <cell r="K31">
            <v>84</v>
          </cell>
          <cell r="L31">
            <v>83</v>
          </cell>
          <cell r="O31">
            <v>26</v>
          </cell>
        </row>
        <row r="32">
          <cell r="B32">
            <v>10.8</v>
          </cell>
          <cell r="C32">
            <v>7.3</v>
          </cell>
          <cell r="D32">
            <v>6.1</v>
          </cell>
          <cell r="E32">
            <v>9</v>
          </cell>
          <cell r="F32">
            <v>10</v>
          </cell>
          <cell r="G32">
            <v>7.7</v>
          </cell>
          <cell r="H32">
            <v>8.6</v>
          </cell>
          <cell r="J32">
            <v>78</v>
          </cell>
          <cell r="K32">
            <v>73</v>
          </cell>
          <cell r="L32">
            <v>91</v>
          </cell>
          <cell r="O32">
            <v>27</v>
          </cell>
        </row>
        <row r="33">
          <cell r="B33">
            <v>11.3</v>
          </cell>
          <cell r="C33">
            <v>5.9</v>
          </cell>
          <cell r="D33">
            <v>3.9</v>
          </cell>
          <cell r="E33">
            <v>8.5</v>
          </cell>
          <cell r="F33">
            <v>10.5</v>
          </cell>
          <cell r="G33">
            <v>8.6</v>
          </cell>
          <cell r="H33">
            <v>9.0500000000000007</v>
          </cell>
          <cell r="J33">
            <v>80</v>
          </cell>
          <cell r="K33">
            <v>78</v>
          </cell>
          <cell r="L33">
            <v>88</v>
          </cell>
          <cell r="O33">
            <v>28</v>
          </cell>
        </row>
        <row r="34">
          <cell r="B34">
            <v>9.1999999999999993</v>
          </cell>
          <cell r="C34">
            <v>3.7</v>
          </cell>
          <cell r="D34">
            <v>5</v>
          </cell>
          <cell r="E34">
            <v>7.3</v>
          </cell>
          <cell r="F34">
            <v>8.8000000000000007</v>
          </cell>
          <cell r="G34">
            <v>3.9</v>
          </cell>
          <cell r="H34">
            <v>5.9749999999999996</v>
          </cell>
          <cell r="I34">
            <v>1.1000000000000001</v>
          </cell>
          <cell r="J34">
            <v>83</v>
          </cell>
          <cell r="K34">
            <v>83</v>
          </cell>
          <cell r="L34">
            <v>83</v>
          </cell>
          <cell r="O34">
            <v>29</v>
          </cell>
        </row>
        <row r="35">
          <cell r="B35">
            <v>4.8</v>
          </cell>
          <cell r="C35">
            <v>-4.9000000000000004</v>
          </cell>
          <cell r="D35">
            <v>-4.3</v>
          </cell>
          <cell r="E35">
            <v>0.7</v>
          </cell>
          <cell r="F35">
            <v>3</v>
          </cell>
          <cell r="G35">
            <v>-4.2</v>
          </cell>
          <cell r="H35">
            <v>-1.175</v>
          </cell>
          <cell r="J35">
            <v>73</v>
          </cell>
          <cell r="K35">
            <v>67</v>
          </cell>
          <cell r="L35">
            <v>90</v>
          </cell>
          <cell r="O35">
            <v>30</v>
          </cell>
        </row>
      </sheetData>
      <sheetData sheetId="12">
        <row r="6">
          <cell r="B6">
            <v>5.3</v>
          </cell>
          <cell r="C6">
            <v>-6</v>
          </cell>
          <cell r="D6">
            <v>-9.4</v>
          </cell>
          <cell r="E6">
            <v>-2.8</v>
          </cell>
          <cell r="F6">
            <v>4.3</v>
          </cell>
          <cell r="G6">
            <v>2.9</v>
          </cell>
          <cell r="H6">
            <v>1.8250000000000002</v>
          </cell>
          <cell r="J6">
            <v>92</v>
          </cell>
          <cell r="K6">
            <v>53</v>
          </cell>
          <cell r="L6">
            <v>55</v>
          </cell>
          <cell r="O6">
            <v>1</v>
          </cell>
        </row>
        <row r="7">
          <cell r="B7">
            <v>3.3</v>
          </cell>
          <cell r="C7">
            <v>0.3</v>
          </cell>
          <cell r="D7">
            <v>0.5</v>
          </cell>
          <cell r="E7">
            <v>1.2</v>
          </cell>
          <cell r="F7">
            <v>2.2000000000000002</v>
          </cell>
          <cell r="G7">
            <v>0.8</v>
          </cell>
          <cell r="H7">
            <v>1.25</v>
          </cell>
          <cell r="I7">
            <v>0.2</v>
          </cell>
          <cell r="J7">
            <v>76</v>
          </cell>
          <cell r="K7">
            <v>81</v>
          </cell>
          <cell r="L7">
            <v>81</v>
          </cell>
          <cell r="O7">
            <v>2</v>
          </cell>
        </row>
        <row r="8">
          <cell r="B8">
            <v>2.5</v>
          </cell>
          <cell r="C8">
            <v>-6.8</v>
          </cell>
          <cell r="D8">
            <v>-5.6</v>
          </cell>
          <cell r="E8">
            <v>1.3</v>
          </cell>
          <cell r="F8">
            <v>1.7</v>
          </cell>
          <cell r="G8">
            <v>-6.2</v>
          </cell>
          <cell r="H8">
            <v>-2.35</v>
          </cell>
          <cell r="I8">
            <v>0.2</v>
          </cell>
          <cell r="J8">
            <v>88</v>
          </cell>
          <cell r="K8">
            <v>65</v>
          </cell>
          <cell r="L8">
            <v>94</v>
          </cell>
          <cell r="O8">
            <v>3</v>
          </cell>
        </row>
        <row r="9">
          <cell r="B9">
            <v>5</v>
          </cell>
          <cell r="C9">
            <v>-7.1</v>
          </cell>
          <cell r="D9">
            <v>-10.1</v>
          </cell>
          <cell r="E9">
            <v>-1.6</v>
          </cell>
          <cell r="F9">
            <v>3.5</v>
          </cell>
          <cell r="G9">
            <v>1.3</v>
          </cell>
          <cell r="H9">
            <v>1.125</v>
          </cell>
          <cell r="J9">
            <v>75</v>
          </cell>
          <cell r="K9">
            <v>48</v>
          </cell>
          <cell r="L9">
            <v>58</v>
          </cell>
          <cell r="O9">
            <v>4</v>
          </cell>
        </row>
        <row r="10">
          <cell r="B10">
            <v>2</v>
          </cell>
          <cell r="C10">
            <v>-2.1</v>
          </cell>
          <cell r="D10">
            <v>-4.0999999999999996</v>
          </cell>
          <cell r="E10">
            <v>-1.2</v>
          </cell>
          <cell r="F10">
            <v>0</v>
          </cell>
          <cell r="G10">
            <v>-1.8</v>
          </cell>
          <cell r="H10">
            <v>-1.2</v>
          </cell>
          <cell r="J10">
            <v>67</v>
          </cell>
          <cell r="K10">
            <v>75</v>
          </cell>
          <cell r="L10">
            <v>84</v>
          </cell>
          <cell r="O10">
            <v>5</v>
          </cell>
        </row>
        <row r="11">
          <cell r="B11">
            <v>0.6</v>
          </cell>
          <cell r="C11">
            <v>-2.5</v>
          </cell>
          <cell r="D11">
            <v>-3.4</v>
          </cell>
          <cell r="E11">
            <v>-2.1</v>
          </cell>
          <cell r="F11">
            <v>0.2</v>
          </cell>
          <cell r="G11">
            <v>-1.6</v>
          </cell>
          <cell r="H11">
            <v>-1.2749999999999999</v>
          </cell>
          <cell r="J11">
            <v>88</v>
          </cell>
          <cell r="K11">
            <v>80</v>
          </cell>
          <cell r="L11">
            <v>84</v>
          </cell>
          <cell r="O11">
            <v>6</v>
          </cell>
        </row>
        <row r="12">
          <cell r="B12">
            <v>6</v>
          </cell>
          <cell r="C12">
            <v>-2.5</v>
          </cell>
          <cell r="D12">
            <v>-5</v>
          </cell>
          <cell r="E12">
            <v>2.5</v>
          </cell>
          <cell r="F12">
            <v>5.5</v>
          </cell>
          <cell r="G12">
            <v>5.0999999999999996</v>
          </cell>
          <cell r="H12">
            <v>4.55</v>
          </cell>
          <cell r="I12">
            <v>0.2</v>
          </cell>
          <cell r="J12">
            <v>72</v>
          </cell>
          <cell r="K12">
            <v>85</v>
          </cell>
          <cell r="L12">
            <v>88</v>
          </cell>
          <cell r="O12">
            <v>7</v>
          </cell>
        </row>
        <row r="13">
          <cell r="B13">
            <v>8.6</v>
          </cell>
          <cell r="C13">
            <v>4.5999999999999996</v>
          </cell>
          <cell r="D13">
            <v>1.1000000000000001</v>
          </cell>
          <cell r="E13">
            <v>5.0999999999999996</v>
          </cell>
          <cell r="F13">
            <v>8.5</v>
          </cell>
          <cell r="G13">
            <v>6.4</v>
          </cell>
          <cell r="H13">
            <v>6.6</v>
          </cell>
          <cell r="I13">
            <v>0.4</v>
          </cell>
          <cell r="J13">
            <v>91</v>
          </cell>
          <cell r="K13">
            <v>68</v>
          </cell>
          <cell r="L13">
            <v>71</v>
          </cell>
          <cell r="O13">
            <v>8</v>
          </cell>
        </row>
        <row r="14">
          <cell r="B14">
            <v>8.6</v>
          </cell>
          <cell r="C14">
            <v>5.2</v>
          </cell>
          <cell r="D14">
            <v>2.7</v>
          </cell>
          <cell r="E14">
            <v>5.8</v>
          </cell>
          <cell r="F14">
            <v>6.5</v>
          </cell>
          <cell r="G14">
            <v>5.4</v>
          </cell>
          <cell r="H14">
            <v>5.7750000000000004</v>
          </cell>
          <cell r="J14">
            <v>89</v>
          </cell>
          <cell r="K14">
            <v>81</v>
          </cell>
          <cell r="L14">
            <v>81</v>
          </cell>
          <cell r="O14">
            <v>9</v>
          </cell>
        </row>
        <row r="15">
          <cell r="B15">
            <v>5.9</v>
          </cell>
          <cell r="C15">
            <v>-2.5</v>
          </cell>
          <cell r="D15">
            <v>-1.7</v>
          </cell>
          <cell r="E15">
            <v>3.5</v>
          </cell>
          <cell r="F15">
            <v>5.3</v>
          </cell>
          <cell r="G15">
            <v>-1.6</v>
          </cell>
          <cell r="H15">
            <v>1.4000000000000004</v>
          </cell>
          <cell r="I15">
            <v>0.1</v>
          </cell>
          <cell r="J15">
            <v>93</v>
          </cell>
          <cell r="K15">
            <v>51</v>
          </cell>
          <cell r="L15">
            <v>83</v>
          </cell>
          <cell r="O15">
            <v>10</v>
          </cell>
        </row>
        <row r="16">
          <cell r="B16">
            <v>3.8</v>
          </cell>
          <cell r="C16">
            <v>-9</v>
          </cell>
          <cell r="D16">
            <v>-12.3</v>
          </cell>
          <cell r="E16">
            <v>-8.6999999999999993</v>
          </cell>
          <cell r="F16">
            <v>3.4</v>
          </cell>
          <cell r="G16">
            <v>0.9</v>
          </cell>
          <cell r="H16">
            <v>-0.87499999999999967</v>
          </cell>
          <cell r="J16">
            <v>96</v>
          </cell>
          <cell r="K16">
            <v>54</v>
          </cell>
          <cell r="L16">
            <v>58</v>
          </cell>
          <cell r="O16">
            <v>11</v>
          </cell>
        </row>
        <row r="17">
          <cell r="B17">
            <v>3.8</v>
          </cell>
          <cell r="C17">
            <v>0</v>
          </cell>
          <cell r="D17">
            <v>-2.6</v>
          </cell>
          <cell r="E17">
            <v>1.7</v>
          </cell>
          <cell r="F17">
            <v>3.2</v>
          </cell>
          <cell r="G17">
            <v>0.9</v>
          </cell>
          <cell r="H17">
            <v>1.6750000000000003</v>
          </cell>
          <cell r="I17">
            <v>2.8</v>
          </cell>
          <cell r="J17">
            <v>73</v>
          </cell>
          <cell r="K17">
            <v>83</v>
          </cell>
          <cell r="L17">
            <v>99</v>
          </cell>
          <cell r="O17">
            <v>12</v>
          </cell>
        </row>
        <row r="18">
          <cell r="B18">
            <v>4.5999999999999996</v>
          </cell>
          <cell r="C18">
            <v>0.5</v>
          </cell>
          <cell r="D18">
            <v>0.6</v>
          </cell>
          <cell r="E18">
            <v>2.9</v>
          </cell>
          <cell r="F18">
            <v>4</v>
          </cell>
          <cell r="G18">
            <v>4.2</v>
          </cell>
          <cell r="H18">
            <v>3.8250000000000002</v>
          </cell>
          <cell r="J18">
            <v>89</v>
          </cell>
          <cell r="K18">
            <v>74</v>
          </cell>
          <cell r="L18">
            <v>79</v>
          </cell>
          <cell r="O18">
            <v>13</v>
          </cell>
        </row>
        <row r="19">
          <cell r="B19">
            <v>6.9</v>
          </cell>
          <cell r="C19">
            <v>3.3</v>
          </cell>
          <cell r="D19">
            <v>1.3</v>
          </cell>
          <cell r="E19">
            <v>4.7</v>
          </cell>
          <cell r="F19">
            <v>5.4</v>
          </cell>
          <cell r="G19">
            <v>5.5</v>
          </cell>
          <cell r="H19">
            <v>5.2750000000000004</v>
          </cell>
          <cell r="I19">
            <v>0.9</v>
          </cell>
          <cell r="J19">
            <v>83</v>
          </cell>
          <cell r="K19">
            <v>72</v>
          </cell>
          <cell r="L19">
            <v>79</v>
          </cell>
          <cell r="O19">
            <v>14</v>
          </cell>
        </row>
        <row r="20">
          <cell r="B20">
            <v>11.6</v>
          </cell>
          <cell r="C20">
            <v>4.2</v>
          </cell>
          <cell r="D20">
            <v>0.4</v>
          </cell>
          <cell r="E20">
            <v>5.5</v>
          </cell>
          <cell r="F20">
            <v>10.8</v>
          </cell>
          <cell r="G20">
            <v>8.6</v>
          </cell>
          <cell r="H20">
            <v>8.375</v>
          </cell>
          <cell r="I20">
            <v>0.9</v>
          </cell>
          <cell r="J20">
            <v>68</v>
          </cell>
          <cell r="K20">
            <v>56</v>
          </cell>
          <cell r="L20">
            <v>72</v>
          </cell>
          <cell r="O20">
            <v>15</v>
          </cell>
        </row>
        <row r="21">
          <cell r="B21">
            <v>12.3</v>
          </cell>
          <cell r="C21">
            <v>3.1</v>
          </cell>
          <cell r="D21">
            <v>-0.2</v>
          </cell>
          <cell r="E21">
            <v>7</v>
          </cell>
          <cell r="F21">
            <v>11.5</v>
          </cell>
          <cell r="G21">
            <v>10.3</v>
          </cell>
          <cell r="H21">
            <v>9.7750000000000004</v>
          </cell>
          <cell r="J21">
            <v>80</v>
          </cell>
          <cell r="K21">
            <v>59</v>
          </cell>
          <cell r="L21">
            <v>75</v>
          </cell>
          <cell r="O21">
            <v>16</v>
          </cell>
        </row>
        <row r="22">
          <cell r="B22">
            <v>12.9</v>
          </cell>
          <cell r="C22">
            <v>8.3000000000000007</v>
          </cell>
          <cell r="D22">
            <v>3.6</v>
          </cell>
          <cell r="E22">
            <v>10</v>
          </cell>
          <cell r="F22">
            <v>12.4</v>
          </cell>
          <cell r="G22">
            <v>12.6</v>
          </cell>
          <cell r="H22">
            <v>11.9</v>
          </cell>
          <cell r="J22">
            <v>69</v>
          </cell>
          <cell r="K22">
            <v>65</v>
          </cell>
          <cell r="L22">
            <v>68</v>
          </cell>
          <cell r="O22">
            <v>17</v>
          </cell>
        </row>
        <row r="23">
          <cell r="B23">
            <v>17.8</v>
          </cell>
          <cell r="C23">
            <v>4.3</v>
          </cell>
          <cell r="D23">
            <v>9.5</v>
          </cell>
          <cell r="E23">
            <v>12.7</v>
          </cell>
          <cell r="F23">
            <v>15.8</v>
          </cell>
          <cell r="G23">
            <v>5</v>
          </cell>
          <cell r="H23">
            <v>9.625</v>
          </cell>
          <cell r="J23">
            <v>64</v>
          </cell>
          <cell r="K23">
            <v>57</v>
          </cell>
          <cell r="L23">
            <v>98</v>
          </cell>
          <cell r="O23">
            <v>18</v>
          </cell>
        </row>
        <row r="24">
          <cell r="B24">
            <v>15.4</v>
          </cell>
          <cell r="C24">
            <v>0.8</v>
          </cell>
          <cell r="D24">
            <v>-1.8</v>
          </cell>
          <cell r="E24">
            <v>3.4</v>
          </cell>
          <cell r="F24">
            <v>15.2</v>
          </cell>
          <cell r="G24">
            <v>12.7</v>
          </cell>
          <cell r="H24">
            <v>11</v>
          </cell>
          <cell r="J24">
            <v>100</v>
          </cell>
          <cell r="K24">
            <v>61</v>
          </cell>
          <cell r="L24">
            <v>56</v>
          </cell>
          <cell r="O24">
            <v>19</v>
          </cell>
        </row>
        <row r="25">
          <cell r="B25">
            <v>15.5</v>
          </cell>
          <cell r="C25">
            <v>10.8</v>
          </cell>
          <cell r="D25">
            <v>8.8000000000000007</v>
          </cell>
          <cell r="E25">
            <v>12.3</v>
          </cell>
          <cell r="F25">
            <v>14.3</v>
          </cell>
          <cell r="G25">
            <v>11.7</v>
          </cell>
          <cell r="H25">
            <v>12.5</v>
          </cell>
          <cell r="J25">
            <v>59</v>
          </cell>
          <cell r="K25">
            <v>61</v>
          </cell>
          <cell r="L25">
            <v>66</v>
          </cell>
          <cell r="O25">
            <v>20</v>
          </cell>
        </row>
        <row r="26">
          <cell r="B26">
            <v>12.2</v>
          </cell>
          <cell r="C26">
            <v>6.9</v>
          </cell>
          <cell r="D26">
            <v>8.8000000000000007</v>
          </cell>
          <cell r="E26">
            <v>10.8</v>
          </cell>
          <cell r="F26">
            <v>9.8000000000000007</v>
          </cell>
          <cell r="G26">
            <v>7.2</v>
          </cell>
          <cell r="H26">
            <v>8.75</v>
          </cell>
          <cell r="I26">
            <v>29.9</v>
          </cell>
          <cell r="J26">
            <v>71</v>
          </cell>
          <cell r="K26">
            <v>79</v>
          </cell>
          <cell r="L26">
            <v>99</v>
          </cell>
          <cell r="O26">
            <v>21</v>
          </cell>
        </row>
        <row r="27">
          <cell r="B27">
            <v>7.8</v>
          </cell>
          <cell r="C27">
            <v>3.5</v>
          </cell>
          <cell r="D27">
            <v>5.4</v>
          </cell>
          <cell r="E27">
            <v>5.6</v>
          </cell>
          <cell r="F27">
            <v>6.8</v>
          </cell>
          <cell r="G27">
            <v>4.7</v>
          </cell>
          <cell r="H27">
            <v>5.4499999999999993</v>
          </cell>
          <cell r="I27">
            <v>10.3</v>
          </cell>
          <cell r="J27">
            <v>99</v>
          </cell>
          <cell r="K27">
            <v>93</v>
          </cell>
          <cell r="L27">
            <v>99</v>
          </cell>
          <cell r="O27">
            <v>22</v>
          </cell>
        </row>
        <row r="28">
          <cell r="B28">
            <v>5.7</v>
          </cell>
          <cell r="C28">
            <v>3.5</v>
          </cell>
          <cell r="D28">
            <v>3.1</v>
          </cell>
          <cell r="E28">
            <v>4.2</v>
          </cell>
          <cell r="F28">
            <v>5.2</v>
          </cell>
          <cell r="G28">
            <v>5.3</v>
          </cell>
          <cell r="H28">
            <v>5</v>
          </cell>
          <cell r="I28">
            <v>13</v>
          </cell>
          <cell r="J28">
            <v>94</v>
          </cell>
          <cell r="K28">
            <v>99</v>
          </cell>
          <cell r="L28">
            <v>86</v>
          </cell>
          <cell r="O28">
            <v>23</v>
          </cell>
        </row>
        <row r="29">
          <cell r="B29">
            <v>5.8</v>
          </cell>
          <cell r="C29">
            <v>1.7</v>
          </cell>
          <cell r="D29">
            <v>3.2</v>
          </cell>
          <cell r="E29">
            <v>4.7</v>
          </cell>
          <cell r="F29">
            <v>5.3</v>
          </cell>
          <cell r="G29">
            <v>2.4</v>
          </cell>
          <cell r="H29">
            <v>3.7</v>
          </cell>
          <cell r="I29">
            <v>3.2</v>
          </cell>
          <cell r="J29">
            <v>92</v>
          </cell>
          <cell r="K29">
            <v>84</v>
          </cell>
          <cell r="L29">
            <v>95</v>
          </cell>
          <cell r="O29">
            <v>24</v>
          </cell>
        </row>
        <row r="30">
          <cell r="B30">
            <v>6.7</v>
          </cell>
          <cell r="C30">
            <v>1.6</v>
          </cell>
          <cell r="D30">
            <v>0.2</v>
          </cell>
          <cell r="E30">
            <v>3.9</v>
          </cell>
          <cell r="F30">
            <v>6.3</v>
          </cell>
          <cell r="G30">
            <v>4.0999999999999996</v>
          </cell>
          <cell r="H30">
            <v>4.5999999999999996</v>
          </cell>
          <cell r="I30">
            <v>3.9</v>
          </cell>
          <cell r="J30">
            <v>97</v>
          </cell>
          <cell r="K30">
            <v>94</v>
          </cell>
          <cell r="L30">
            <v>92</v>
          </cell>
          <cell r="O30">
            <v>25</v>
          </cell>
        </row>
        <row r="31">
          <cell r="B31">
            <v>4.8</v>
          </cell>
          <cell r="C31">
            <v>1.4</v>
          </cell>
          <cell r="D31">
            <v>1.5</v>
          </cell>
          <cell r="E31">
            <v>2.5</v>
          </cell>
          <cell r="F31">
            <v>4.5999999999999996</v>
          </cell>
          <cell r="G31">
            <v>2.9</v>
          </cell>
          <cell r="H31">
            <v>3.2250000000000001</v>
          </cell>
          <cell r="I31">
            <v>0.7</v>
          </cell>
          <cell r="J31">
            <v>97</v>
          </cell>
          <cell r="K31">
            <v>76</v>
          </cell>
          <cell r="L31">
            <v>97</v>
          </cell>
          <cell r="O31">
            <v>26</v>
          </cell>
        </row>
        <row r="32">
          <cell r="B32">
            <v>3.2</v>
          </cell>
          <cell r="C32">
            <v>1</v>
          </cell>
          <cell r="D32">
            <v>0.7</v>
          </cell>
          <cell r="E32">
            <v>1.8</v>
          </cell>
          <cell r="F32">
            <v>2</v>
          </cell>
          <cell r="G32">
            <v>1.6</v>
          </cell>
          <cell r="H32">
            <v>1.75</v>
          </cell>
          <cell r="I32">
            <v>3.3</v>
          </cell>
          <cell r="J32">
            <v>99</v>
          </cell>
          <cell r="K32">
            <v>92</v>
          </cell>
          <cell r="L32">
            <v>97</v>
          </cell>
          <cell r="M32">
            <v>1</v>
          </cell>
          <cell r="O32">
            <v>27</v>
          </cell>
        </row>
        <row r="33">
          <cell r="B33">
            <v>1.6</v>
          </cell>
          <cell r="C33">
            <v>-1.4</v>
          </cell>
          <cell r="D33">
            <v>-1.2</v>
          </cell>
          <cell r="E33">
            <v>-0.1</v>
          </cell>
          <cell r="F33">
            <v>0</v>
          </cell>
          <cell r="G33">
            <v>-0.6</v>
          </cell>
          <cell r="H33">
            <v>-0.32499999999999996</v>
          </cell>
          <cell r="I33">
            <v>0.5</v>
          </cell>
          <cell r="J33">
            <v>89</v>
          </cell>
          <cell r="K33">
            <v>85</v>
          </cell>
          <cell r="L33">
            <v>84</v>
          </cell>
          <cell r="N33">
            <v>1</v>
          </cell>
          <cell r="O33">
            <v>28</v>
          </cell>
        </row>
        <row r="34">
          <cell r="B34">
            <v>-0.2</v>
          </cell>
          <cell r="C34">
            <v>-2.1</v>
          </cell>
          <cell r="D34">
            <v>-2</v>
          </cell>
          <cell r="E34">
            <v>-1.7</v>
          </cell>
          <cell r="F34">
            <v>-0.6</v>
          </cell>
          <cell r="G34">
            <v>-2.1</v>
          </cell>
          <cell r="H34">
            <v>-1.625</v>
          </cell>
          <cell r="I34">
            <v>0.1</v>
          </cell>
          <cell r="J34">
            <v>81</v>
          </cell>
          <cell r="K34">
            <v>81</v>
          </cell>
          <cell r="L34">
            <v>88</v>
          </cell>
          <cell r="N34">
            <v>1</v>
          </cell>
          <cell r="O34">
            <v>29</v>
          </cell>
        </row>
        <row r="35">
          <cell r="B35">
            <v>3.5</v>
          </cell>
          <cell r="C35">
            <v>-8.1999999999999993</v>
          </cell>
          <cell r="D35">
            <v>-10.3</v>
          </cell>
          <cell r="E35">
            <v>-2.2999999999999998</v>
          </cell>
          <cell r="F35">
            <v>2.7</v>
          </cell>
          <cell r="G35">
            <v>1.6</v>
          </cell>
          <cell r="H35">
            <v>0.90000000000000013</v>
          </cell>
          <cell r="J35">
            <v>84</v>
          </cell>
          <cell r="K35">
            <v>58</v>
          </cell>
          <cell r="L35">
            <v>58</v>
          </cell>
          <cell r="O35">
            <v>30</v>
          </cell>
        </row>
        <row r="36">
          <cell r="B36">
            <v>5.4</v>
          </cell>
          <cell r="C36">
            <v>0.9</v>
          </cell>
          <cell r="D36">
            <v>-1.6</v>
          </cell>
          <cell r="E36">
            <v>3.6</v>
          </cell>
          <cell r="F36">
            <v>2.7</v>
          </cell>
          <cell r="G36">
            <v>1.9</v>
          </cell>
          <cell r="H36">
            <v>2.5250000000000004</v>
          </cell>
          <cell r="J36">
            <v>48</v>
          </cell>
          <cell r="K36">
            <v>70</v>
          </cell>
          <cell r="L36">
            <v>87</v>
          </cell>
          <cell r="O36">
            <v>31</v>
          </cell>
        </row>
      </sheetData>
      <sheetData sheetId="13">
        <row r="6">
          <cell r="B6" t="str">
            <v>dl.prúměr</v>
          </cell>
          <cell r="C6">
            <v>2019</v>
          </cell>
          <cell r="D6" t="str">
            <v>nejt. 2018</v>
          </cell>
          <cell r="E6" t="str">
            <v>nejchl. 1996</v>
          </cell>
          <cell r="G6" t="str">
            <v>měsíc</v>
          </cell>
          <cell r="H6" t="str">
            <v>dl.prúměr</v>
          </cell>
          <cell r="I6">
            <v>2019</v>
          </cell>
          <cell r="J6" t="str">
            <v>nejvlhčí 2010</v>
          </cell>
          <cell r="K6" t="str">
            <v>nejsušší 2015</v>
          </cell>
        </row>
        <row r="7">
          <cell r="B7">
            <v>-1.6</v>
          </cell>
          <cell r="C7">
            <v>-1.5282258064516128</v>
          </cell>
          <cell r="D7">
            <v>2.536290322580645</v>
          </cell>
          <cell r="E7">
            <v>-4.9451612903225808</v>
          </cell>
          <cell r="G7">
            <v>1</v>
          </cell>
          <cell r="H7">
            <v>39</v>
          </cell>
          <cell r="I7">
            <v>46.4</v>
          </cell>
          <cell r="J7">
            <v>57.900000000000013</v>
          </cell>
          <cell r="K7">
            <v>53.9</v>
          </cell>
        </row>
        <row r="8">
          <cell r="B8">
            <v>-1.2005509469847448</v>
          </cell>
          <cell r="C8">
            <v>0.72829781105990798</v>
          </cell>
          <cell r="D8">
            <v>-0.3858726958525347</v>
          </cell>
          <cell r="E8">
            <v>-5.0122358175750836</v>
          </cell>
          <cell r="G8">
            <v>2</v>
          </cell>
          <cell r="H8">
            <v>78</v>
          </cell>
          <cell r="I8">
            <v>88.1</v>
          </cell>
          <cell r="J8">
            <v>100.80000000000001</v>
          </cell>
          <cell r="K8">
            <v>95</v>
          </cell>
        </row>
        <row r="9">
          <cell r="B9">
            <v>0.24869856222522393</v>
          </cell>
          <cell r="C9">
            <v>2.587144777265745</v>
          </cell>
          <cell r="D9">
            <v>0.21560099846390171</v>
          </cell>
          <cell r="E9">
            <v>-4.0027808676307002</v>
          </cell>
          <cell r="G9">
            <v>3</v>
          </cell>
          <cell r="H9">
            <v>126</v>
          </cell>
          <cell r="I9">
            <v>128.1</v>
          </cell>
          <cell r="J9">
            <v>127.80000000000001</v>
          </cell>
          <cell r="K9">
            <v>139.5</v>
          </cell>
        </row>
        <row r="10">
          <cell r="B10">
            <v>2.1990864216689174</v>
          </cell>
          <cell r="C10">
            <v>4.5580309967424117</v>
          </cell>
          <cell r="D10">
            <v>3.8371317833306851</v>
          </cell>
          <cell r="E10">
            <v>-1.1904189840563586</v>
          </cell>
          <cell r="G10">
            <v>4</v>
          </cell>
          <cell r="H10">
            <v>185</v>
          </cell>
          <cell r="I10">
            <v>213.2</v>
          </cell>
          <cell r="J10">
            <v>216.7</v>
          </cell>
          <cell r="K10">
            <v>185.5</v>
          </cell>
        </row>
        <row r="11">
          <cell r="B11">
            <v>4.4185957502383602</v>
          </cell>
          <cell r="C11">
            <v>5.9538441522326391</v>
          </cell>
          <cell r="D11">
            <v>6.3671247815032581</v>
          </cell>
          <cell r="E11">
            <v>1.779922877271042</v>
          </cell>
          <cell r="G11">
            <v>5</v>
          </cell>
          <cell r="H11">
            <v>285</v>
          </cell>
          <cell r="I11">
            <v>403.9</v>
          </cell>
          <cell r="J11">
            <v>597.29999999999995</v>
          </cell>
          <cell r="K11">
            <v>255.8</v>
          </cell>
        </row>
        <row r="12">
          <cell r="B12">
            <v>6.4069610418653005</v>
          </cell>
          <cell r="C12">
            <v>8.533759015749423</v>
          </cell>
          <cell r="D12">
            <v>8.2444095401416035</v>
          </cell>
          <cell r="E12">
            <v>4.2499357310592023</v>
          </cell>
          <cell r="G12">
            <v>6</v>
          </cell>
          <cell r="H12">
            <v>390</v>
          </cell>
          <cell r="I12">
            <v>470</v>
          </cell>
          <cell r="J12">
            <v>689.3</v>
          </cell>
          <cell r="K12">
            <v>302.7</v>
          </cell>
        </row>
        <row r="13">
          <cell r="B13">
            <v>8.0845409160688746</v>
          </cell>
          <cell r="C13">
            <v>10.031125239305956</v>
          </cell>
          <cell r="D13">
            <v>9.8409455044531704</v>
          </cell>
          <cell r="E13">
            <v>5.9888850045023583</v>
          </cell>
          <cell r="G13">
            <v>7</v>
          </cell>
          <cell r="H13">
            <v>499</v>
          </cell>
          <cell r="I13">
            <v>544.29999999999995</v>
          </cell>
          <cell r="J13">
            <v>870.59999999999991</v>
          </cell>
          <cell r="K13">
            <v>347</v>
          </cell>
        </row>
        <row r="14">
          <cell r="B14">
            <v>9.2665060636570402</v>
          </cell>
          <cell r="C14">
            <v>11.256770874715293</v>
          </cell>
          <cell r="D14">
            <v>11.202157961557814</v>
          </cell>
          <cell r="E14">
            <v>7.3560001853911761</v>
          </cell>
          <cell r="G14">
            <v>8</v>
          </cell>
          <cell r="H14">
            <v>589</v>
          </cell>
          <cell r="I14">
            <v>677.3</v>
          </cell>
          <cell r="J14">
            <v>1000.6999999999999</v>
          </cell>
          <cell r="K14">
            <v>439.5</v>
          </cell>
        </row>
        <row r="15">
          <cell r="B15">
            <v>9.6948780751025545</v>
          </cell>
          <cell r="C15">
            <v>11.580092629376558</v>
          </cell>
          <cell r="D15">
            <v>11.646455225088427</v>
          </cell>
          <cell r="E15">
            <v>7.6086668314588231</v>
          </cell>
          <cell r="G15">
            <v>9</v>
          </cell>
          <cell r="H15">
            <v>670</v>
          </cell>
          <cell r="I15">
            <v>763.5</v>
          </cell>
          <cell r="J15">
            <v>1098.5</v>
          </cell>
          <cell r="K15">
            <v>484.2</v>
          </cell>
        </row>
        <row r="16">
          <cell r="B16">
            <v>9.6180285740439118</v>
          </cell>
          <cell r="C16">
            <v>11.585389818051805</v>
          </cell>
          <cell r="D16">
            <v>11.589229057418295</v>
          </cell>
          <cell r="E16">
            <v>7.8168324063774559</v>
          </cell>
          <cell r="G16">
            <v>10</v>
          </cell>
          <cell r="H16">
            <v>720</v>
          </cell>
          <cell r="I16">
            <v>808</v>
          </cell>
          <cell r="J16">
            <v>1121.9000000000001</v>
          </cell>
          <cell r="K16">
            <v>514.4</v>
          </cell>
        </row>
        <row r="17">
          <cell r="B17">
            <v>9.0977536279187081</v>
          </cell>
          <cell r="C17">
            <v>11.329748319441034</v>
          </cell>
          <cell r="D17">
            <v>11.107329446137843</v>
          </cell>
          <cell r="E17">
            <v>7.670150672464354</v>
          </cell>
          <cell r="G17">
            <v>11</v>
          </cell>
          <cell r="H17">
            <v>774</v>
          </cell>
          <cell r="I17">
            <v>854.6</v>
          </cell>
          <cell r="J17">
            <v>1182.3000000000002</v>
          </cell>
          <cell r="K17">
            <v>557.79999999999995</v>
          </cell>
        </row>
        <row r="18">
          <cell r="B18">
            <v>8.3291387422588148</v>
          </cell>
          <cell r="C18">
            <v>10.720884884218798</v>
          </cell>
          <cell r="D18">
            <v>10.35060306756184</v>
          </cell>
          <cell r="E18">
            <v>6.5901112347052271</v>
          </cell>
          <cell r="G18">
            <v>12</v>
          </cell>
          <cell r="H18">
            <v>821</v>
          </cell>
          <cell r="I18">
            <v>925.2</v>
          </cell>
          <cell r="J18">
            <v>1239.7000000000003</v>
          </cell>
          <cell r="K18">
            <v>573.59999999999991</v>
          </cell>
        </row>
      </sheetData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30106-3D6B-4295-9EAC-7C13844EB6D7}">
  <dimension ref="B1:AT38"/>
  <sheetViews>
    <sheetView showGridLines="0" tabSelected="1" topLeftCell="A2" zoomScaleNormal="100" workbookViewId="0">
      <selection activeCell="V38" sqref="V38"/>
    </sheetView>
  </sheetViews>
  <sheetFormatPr defaultColWidth="9.140625" defaultRowHeight="12.75" x14ac:dyDescent="0.2"/>
  <cols>
    <col min="1" max="1" width="31.5703125" style="2" customWidth="1"/>
    <col min="2" max="2" width="9.140625" style="2"/>
    <col min="3" max="7" width="6.28515625" style="2" customWidth="1"/>
    <col min="8" max="8" width="5.5703125" style="2" customWidth="1"/>
    <col min="9" max="9" width="6.28515625" style="2" customWidth="1"/>
    <col min="10" max="10" width="5.7109375" style="2" customWidth="1"/>
    <col min="11" max="12" width="6.28515625" style="2" customWidth="1"/>
    <col min="13" max="23" width="5.7109375" style="2" customWidth="1"/>
    <col min="24" max="24" width="9.140625" style="3"/>
    <col min="25" max="16384" width="9.140625" style="2"/>
  </cols>
  <sheetData>
    <row r="1" spans="2:46" ht="18" x14ac:dyDescent="0.25">
      <c r="B1" s="1"/>
      <c r="C1" s="1"/>
      <c r="D1" s="1"/>
      <c r="E1" s="1"/>
      <c r="F1" s="1"/>
      <c r="G1" s="1" t="s">
        <v>0</v>
      </c>
    </row>
    <row r="2" spans="2:46" ht="15" customHeight="1" thickBot="1" x14ac:dyDescent="0.3">
      <c r="B2" s="4" t="s">
        <v>1</v>
      </c>
      <c r="C2" s="1"/>
      <c r="D2" s="1"/>
      <c r="E2" s="1"/>
      <c r="F2" s="1"/>
      <c r="G2" s="1" t="s">
        <v>2</v>
      </c>
      <c r="K2" s="2">
        <f>VALUE([1]leden!D1)</f>
        <v>2019</v>
      </c>
      <c r="O2" s="4"/>
      <c r="AG2" s="4"/>
      <c r="AT2" s="4"/>
    </row>
    <row r="3" spans="2:46" x14ac:dyDescent="0.2">
      <c r="B3" s="5" t="s">
        <v>3</v>
      </c>
      <c r="C3" s="6"/>
      <c r="D3" s="9"/>
      <c r="E3" s="9" t="s">
        <v>4</v>
      </c>
      <c r="F3" s="9"/>
      <c r="G3" s="9"/>
      <c r="H3" s="9"/>
      <c r="I3" s="9"/>
      <c r="J3" s="9"/>
      <c r="K3" s="7"/>
      <c r="L3" s="8" t="s">
        <v>5</v>
      </c>
      <c r="M3" s="8"/>
      <c r="N3" s="110" t="s">
        <v>6</v>
      </c>
      <c r="O3" s="111"/>
      <c r="P3" s="111"/>
      <c r="Q3" s="111"/>
      <c r="R3" s="111"/>
      <c r="S3" s="111"/>
      <c r="T3" s="111"/>
      <c r="U3" s="111"/>
      <c r="V3" s="111"/>
      <c r="W3" s="112"/>
    </row>
    <row r="4" spans="2:46" x14ac:dyDescent="0.2">
      <c r="B4" s="10"/>
      <c r="C4" s="11"/>
      <c r="D4" s="12"/>
      <c r="E4" s="12"/>
      <c r="F4" s="12"/>
      <c r="G4" s="12"/>
      <c r="H4" s="12"/>
      <c r="I4" s="12"/>
      <c r="J4" s="12"/>
      <c r="K4" s="10"/>
      <c r="N4" s="113" t="s">
        <v>5</v>
      </c>
      <c r="O4" s="114"/>
      <c r="P4" s="114"/>
      <c r="Q4" s="114"/>
      <c r="R4" s="115"/>
      <c r="S4" s="116" t="s">
        <v>7</v>
      </c>
      <c r="T4" s="114"/>
      <c r="U4" s="114"/>
      <c r="V4" s="114"/>
      <c r="W4" s="117"/>
    </row>
    <row r="5" spans="2:46" x14ac:dyDescent="0.2">
      <c r="B5" s="11"/>
      <c r="C5" s="11"/>
      <c r="D5" s="12" t="s">
        <v>8</v>
      </c>
      <c r="E5" s="12"/>
      <c r="F5" s="12"/>
      <c r="G5" s="13"/>
      <c r="H5" s="12" t="s">
        <v>9</v>
      </c>
      <c r="I5" s="12"/>
      <c r="J5" s="12"/>
      <c r="K5" s="11"/>
      <c r="L5" s="12"/>
      <c r="M5" s="12"/>
      <c r="N5" s="118"/>
      <c r="O5" s="119"/>
      <c r="P5" s="116" t="s">
        <v>10</v>
      </c>
      <c r="Q5" s="114"/>
      <c r="R5" s="115"/>
      <c r="S5" s="120"/>
      <c r="T5" s="120"/>
      <c r="U5" s="116" t="s">
        <v>11</v>
      </c>
      <c r="V5" s="114"/>
      <c r="W5" s="117"/>
    </row>
    <row r="6" spans="2:46" ht="15.4" customHeight="1" thickBot="1" x14ac:dyDescent="0.25">
      <c r="B6" s="11"/>
      <c r="C6" s="14" t="s">
        <v>12</v>
      </c>
      <c r="D6" s="15" t="s">
        <v>13</v>
      </c>
      <c r="E6" s="15" t="s">
        <v>14</v>
      </c>
      <c r="F6" s="15" t="s">
        <v>15</v>
      </c>
      <c r="G6" s="15" t="s">
        <v>16</v>
      </c>
      <c r="H6" s="15" t="s">
        <v>17</v>
      </c>
      <c r="I6" s="15" t="s">
        <v>14</v>
      </c>
      <c r="J6" s="15" t="s">
        <v>17</v>
      </c>
      <c r="K6" s="14" t="s">
        <v>18</v>
      </c>
      <c r="L6" s="15" t="s">
        <v>19</v>
      </c>
      <c r="M6" s="15" t="s">
        <v>17</v>
      </c>
      <c r="N6" s="16" t="s">
        <v>20</v>
      </c>
      <c r="O6" s="17" t="s">
        <v>21</v>
      </c>
      <c r="P6" s="17" t="s">
        <v>20</v>
      </c>
      <c r="Q6" s="17">
        <f>VALUE(K2)</f>
        <v>2019</v>
      </c>
      <c r="R6" s="17" t="s">
        <v>21</v>
      </c>
      <c r="S6" s="17" t="s">
        <v>20</v>
      </c>
      <c r="T6" s="17" t="s">
        <v>22</v>
      </c>
      <c r="U6" s="17" t="s">
        <v>20</v>
      </c>
      <c r="V6" s="18">
        <f>VALUE(K2)</f>
        <v>2019</v>
      </c>
      <c r="W6" s="19" t="s">
        <v>22</v>
      </c>
    </row>
    <row r="7" spans="2:46" ht="15.4" customHeight="1" x14ac:dyDescent="0.2">
      <c r="B7" s="6" t="s">
        <v>23</v>
      </c>
      <c r="C7" s="20">
        <f>AVERAGE([1]leden!B6:B36)</f>
        <v>1.316129032258065</v>
      </c>
      <c r="D7" s="21">
        <f>AVERAGE([1]leden!C6:C36)</f>
        <v>-4.8709677419354831</v>
      </c>
      <c r="E7" s="21">
        <f>AVERAGE([1]leden!D6:D36)</f>
        <v>-5.5580645161290327</v>
      </c>
      <c r="F7" s="21">
        <f>AVERAGE([1]leden!H6:H36)</f>
        <v>-1.5282258064516128</v>
      </c>
      <c r="G7" s="21">
        <f>(MAX([1]leden!B6:B36))</f>
        <v>7.3</v>
      </c>
      <c r="H7" s="22" t="str">
        <f>CONCATENATE(VLOOKUP(G7,[1]leden!$B$6:$O$36,14,FALSE),".",X7,".")</f>
        <v>17.1.</v>
      </c>
      <c r="I7" s="21">
        <f>MIN([1]leden!C6:D36)</f>
        <v>-18.5</v>
      </c>
      <c r="J7" s="23" t="str">
        <f>CONCATENATE(VLOOKUP(I7,[1]leden!$D$6:$O$36,12,FALSE),".",X7,".")</f>
        <v>7.1.</v>
      </c>
      <c r="K7" s="20">
        <f>SUM([1]leden!I6:I36)</f>
        <v>46.4</v>
      </c>
      <c r="L7" s="21">
        <f>MAX([1]leden!I6:I36)</f>
        <v>7.1</v>
      </c>
      <c r="M7" s="24" t="str">
        <f>CONCATENATE(VLOOKUP(L7,[1]leden!$I$6:$O$36,7,FALSE),".",X7,".")</f>
        <v>5.1.</v>
      </c>
      <c r="N7" s="25">
        <v>39</v>
      </c>
      <c r="O7" s="26">
        <f t="shared" ref="O7:O19" si="0">+K7/N7*100</f>
        <v>118.97435897435898</v>
      </c>
      <c r="P7" s="27">
        <v>39</v>
      </c>
      <c r="Q7" s="26">
        <f>+K7</f>
        <v>46.4</v>
      </c>
      <c r="R7" s="26">
        <f t="shared" ref="R7:R18" si="1">+Q7/P7*100</f>
        <v>118.97435897435898</v>
      </c>
      <c r="S7" s="26">
        <v>-1.5897580645161289</v>
      </c>
      <c r="T7" s="26">
        <f t="shared" ref="T7:T19" si="2">+F7-S7</f>
        <v>6.1532258064516121E-2</v>
      </c>
      <c r="U7" s="26">
        <v>-1.5897580645161289</v>
      </c>
      <c r="V7" s="21">
        <f>+F7</f>
        <v>-1.5282258064516128</v>
      </c>
      <c r="W7" s="28">
        <f t="shared" ref="W7:W18" si="3">+V7-U7</f>
        <v>6.1532258064516121E-2</v>
      </c>
      <c r="X7" s="3">
        <v>1</v>
      </c>
    </row>
    <row r="8" spans="2:46" ht="15.4" customHeight="1" x14ac:dyDescent="0.2">
      <c r="B8" s="11" t="s">
        <v>24</v>
      </c>
      <c r="C8" s="29">
        <f>AVERAGE([1]únor!B6:B34)</f>
        <v>7.775000000000003</v>
      </c>
      <c r="D8" s="30">
        <f>AVERAGE([1]únor!C6:C34)</f>
        <v>-1.9285714285714284</v>
      </c>
      <c r="E8" s="30">
        <f>AVERAGE([1]únor!D6:D34)</f>
        <v>-3.7357142857142853</v>
      </c>
      <c r="F8" s="30">
        <f>AVERAGE([1]únor!H6:H34)</f>
        <v>2.9848214285714287</v>
      </c>
      <c r="G8" s="30">
        <f>MAX([1]únor!B6:B34)</f>
        <v>14.9</v>
      </c>
      <c r="H8" s="31" t="str">
        <f>CONCATENATE(VLOOKUP(G8,[1]únor!$B$6:$O$36,14,FALSE),".",X8,".")</f>
        <v>28.2.</v>
      </c>
      <c r="I8" s="30">
        <f>MIN([1]únor!C6:D34)</f>
        <v>-14.1</v>
      </c>
      <c r="J8" s="32" t="str">
        <f>CONCATENATE(VLOOKUP(I8,[1]únor!$D$6:$O$36,12,FALSE),".",X8,".")</f>
        <v>5.2.</v>
      </c>
      <c r="K8" s="29">
        <f>SUM([1]únor!I6:I34)</f>
        <v>41.699999999999996</v>
      </c>
      <c r="L8" s="30">
        <f>MAX([1]únor!I6:I34)</f>
        <v>16.600000000000001</v>
      </c>
      <c r="M8" s="33" t="str">
        <f>CONCATENATE(VLOOKUP(L8,[1]únor!$I$6:$O$36,7,FALSE),".",X8,".")</f>
        <v>21.2.</v>
      </c>
      <c r="N8" s="34">
        <v>39</v>
      </c>
      <c r="O8" s="35">
        <f t="shared" si="0"/>
        <v>106.92307692307692</v>
      </c>
      <c r="P8" s="36">
        <v>78</v>
      </c>
      <c r="Q8" s="35">
        <f t="shared" ref="Q8:Q18" si="4">+Q7+K8</f>
        <v>88.1</v>
      </c>
      <c r="R8" s="35">
        <f t="shared" si="1"/>
        <v>112.94871794871794</v>
      </c>
      <c r="S8" s="35">
        <v>-0.81134382945336081</v>
      </c>
      <c r="T8" s="35">
        <f t="shared" si="2"/>
        <v>3.7961652580247893</v>
      </c>
      <c r="U8" s="35">
        <v>-1.2005509469847451</v>
      </c>
      <c r="V8" s="30">
        <f>+(F8+F7)/2</f>
        <v>0.72829781105990798</v>
      </c>
      <c r="W8" s="37">
        <f t="shared" si="3"/>
        <v>1.9288487580446532</v>
      </c>
      <c r="X8" s="3">
        <v>2</v>
      </c>
    </row>
    <row r="9" spans="2:46" ht="15.4" customHeight="1" thickBot="1" x14ac:dyDescent="0.25">
      <c r="B9" s="11" t="s">
        <v>25</v>
      </c>
      <c r="C9" s="38">
        <f>AVERAGE([1]březen!B6:B36)</f>
        <v>11.996774193548388</v>
      </c>
      <c r="D9" s="39">
        <f>AVERAGE([1]březen!C6:C36)</f>
        <v>1.1612903225806455</v>
      </c>
      <c r="E9" s="39">
        <f>AVERAGE([1]březen!D6:D36)</f>
        <v>-1.0483870967741933</v>
      </c>
      <c r="F9" s="39">
        <f>AVERAGE([1]březen!H6:H36)</f>
        <v>6.3048387096774192</v>
      </c>
      <c r="G9" s="39">
        <f>(MAX([1]březen!B6:B36))</f>
        <v>19.899999999999999</v>
      </c>
      <c r="H9" s="40" t="str">
        <f>CONCATENATE(VLOOKUP(G9,[1]březen!$B$6:$O$36,14,FALSE),".",X9,".")</f>
        <v>17.3.</v>
      </c>
      <c r="I9" s="39">
        <f>MIN([1]březen!C6:D36)</f>
        <v>-6.8</v>
      </c>
      <c r="J9" s="33" t="str">
        <f>CONCATENATE(VLOOKUP(I9,[1]březen!$D$6:$O$36,12,FALSE),".",X9,".")</f>
        <v>20.3.</v>
      </c>
      <c r="K9" s="38">
        <f>SUM([1]březen!I6:I36)</f>
        <v>39.999999999999993</v>
      </c>
      <c r="L9" s="39">
        <f>MAX([1]březen!I6:I36)</f>
        <v>14.9</v>
      </c>
      <c r="M9" s="33" t="str">
        <f>CONCATENATE(VLOOKUP(L9,[1]březen!$I$6:$O$36,7,FALSE),".",X9,".")</f>
        <v>10.3.</v>
      </c>
      <c r="N9" s="41">
        <v>48</v>
      </c>
      <c r="O9" s="42">
        <f t="shared" si="0"/>
        <v>83.333333333333314</v>
      </c>
      <c r="P9" s="43">
        <v>126</v>
      </c>
      <c r="Q9" s="42">
        <f t="shared" si="4"/>
        <v>128.1</v>
      </c>
      <c r="R9" s="42">
        <f t="shared" si="1"/>
        <v>101.66666666666666</v>
      </c>
      <c r="S9" s="42">
        <v>3.1471975806451615</v>
      </c>
      <c r="T9" s="42">
        <f t="shared" si="2"/>
        <v>3.1576411290322577</v>
      </c>
      <c r="U9" s="42">
        <v>0.2486985622252238</v>
      </c>
      <c r="V9" s="44">
        <f>+(F7+F8+F9)/3</f>
        <v>2.587144777265745</v>
      </c>
      <c r="W9" s="45">
        <f t="shared" si="3"/>
        <v>2.3384462150405212</v>
      </c>
      <c r="X9" s="3">
        <v>3</v>
      </c>
    </row>
    <row r="10" spans="2:46" ht="15.4" customHeight="1" x14ac:dyDescent="0.2">
      <c r="B10" s="6" t="s">
        <v>26</v>
      </c>
      <c r="C10" s="20">
        <f>AVERAGE([1]duben!B7:B36)</f>
        <v>16.020689655172411</v>
      </c>
      <c r="D10" s="21">
        <f>AVERAGE([1]duben!C7:C36)</f>
        <v>4.3448275862068968</v>
      </c>
      <c r="E10" s="21">
        <f>AVERAGE([1]duben!D7:D36)</f>
        <v>2.0068965517241382</v>
      </c>
      <c r="F10" s="21">
        <f>AVERAGE([1]duben!H7:H36)</f>
        <v>10.470689655172412</v>
      </c>
      <c r="G10" s="21">
        <f>(MAX([1]duben!B7:B36))</f>
        <v>26.7</v>
      </c>
      <c r="H10" s="46" t="str">
        <f>CONCATENATE(VLOOKUP(G10,[1]duben!$B$6:$O$36,14,FALSE),".",X10,".")</f>
        <v>26.4.</v>
      </c>
      <c r="I10" s="21">
        <f>MIN([1]duben!C7:D36)</f>
        <v>-8.8000000000000007</v>
      </c>
      <c r="J10" s="24" t="str">
        <f>CONCATENATE(VLOOKUP(I10,[1]duben!$D$6:$O$36,12,FALSE),".",X10,".")</f>
        <v>16.4.</v>
      </c>
      <c r="K10" s="20">
        <f>SUM([1]duben!I7:I36)</f>
        <v>85.1</v>
      </c>
      <c r="L10" s="21">
        <f>MAX([1]duben!I7:I36)</f>
        <v>48.1</v>
      </c>
      <c r="M10" s="24" t="str">
        <f>CONCATENATE(VLOOKUP(L10,[1]duben!$I$6:$O$36,7,FALSE),".",X10,".")</f>
        <v>30.4.</v>
      </c>
      <c r="N10" s="25">
        <v>59</v>
      </c>
      <c r="O10" s="26">
        <f t="shared" si="0"/>
        <v>144.23728813559319</v>
      </c>
      <c r="P10" s="47">
        <v>185</v>
      </c>
      <c r="Q10" s="26">
        <f t="shared" si="4"/>
        <v>213.2</v>
      </c>
      <c r="R10" s="26">
        <f t="shared" si="1"/>
        <v>115.24324324324324</v>
      </c>
      <c r="S10" s="26">
        <v>8.1</v>
      </c>
      <c r="T10" s="26">
        <f t="shared" si="2"/>
        <v>2.3706896551724128</v>
      </c>
      <c r="U10" s="26">
        <v>2.2000000000000002</v>
      </c>
      <c r="V10" s="21">
        <f>+(F7+F8+F9+F10)/4</f>
        <v>4.5580309967424117</v>
      </c>
      <c r="W10" s="28">
        <f t="shared" si="3"/>
        <v>2.3580309967424116</v>
      </c>
      <c r="X10" s="3">
        <v>4</v>
      </c>
    </row>
    <row r="11" spans="2:46" ht="15.4" customHeight="1" x14ac:dyDescent="0.2">
      <c r="B11" s="11" t="s">
        <v>27</v>
      </c>
      <c r="C11" s="38">
        <f>AVERAGE([1]květen!B6:B36)</f>
        <v>16.764516129032259</v>
      </c>
      <c r="D11" s="39">
        <f>AVERAGE([1]květen!C6:C36)</f>
        <v>6.7483870967741932</v>
      </c>
      <c r="E11" s="39">
        <f>AVERAGE([1]květen!D6:D36)</f>
        <v>5.3677419354838714</v>
      </c>
      <c r="F11" s="39">
        <f>AVERAGE([1]květen!H6:H36)</f>
        <v>11.537096774193552</v>
      </c>
      <c r="G11" s="39">
        <f>MAX([1]květen!B6:B36)</f>
        <v>25.8</v>
      </c>
      <c r="H11" s="40" t="str">
        <f>CONCATENATE(VLOOKUP(G11,[1]květen!$B$6:$O$36,14,FALSE),".",X11,".")</f>
        <v>27.5.</v>
      </c>
      <c r="I11" s="39">
        <f>MIN([1]květen!C6:D36)</f>
        <v>-4</v>
      </c>
      <c r="J11" s="33" t="str">
        <f>CONCATENATE(VLOOKUP(I11,[1]květen!$D$6:$O$36,12,FALSE),".",X11,".")</f>
        <v>8.5.</v>
      </c>
      <c r="K11" s="38">
        <f>SUM([1]květen!I6:I36)</f>
        <v>190.7</v>
      </c>
      <c r="L11" s="39">
        <f>MAX([1]květen!I6:I36)</f>
        <v>53</v>
      </c>
      <c r="M11" s="33" t="str">
        <f>CONCATENATE(VLOOKUP(L11,[1]květen!$I$6:$O$36,7,FALSE),".",X11,".")</f>
        <v>28.5.</v>
      </c>
      <c r="N11" s="34">
        <v>100</v>
      </c>
      <c r="O11" s="35">
        <f t="shared" si="0"/>
        <v>190.7</v>
      </c>
      <c r="P11" s="36">
        <v>285</v>
      </c>
      <c r="Q11" s="35">
        <f t="shared" si="4"/>
        <v>403.9</v>
      </c>
      <c r="R11" s="35">
        <f t="shared" si="1"/>
        <v>141.71929824561403</v>
      </c>
      <c r="S11" s="35">
        <v>13.296633064516129</v>
      </c>
      <c r="T11" s="35">
        <f t="shared" si="2"/>
        <v>-1.7595362903225773</v>
      </c>
      <c r="U11" s="35">
        <v>4.4185957502383602</v>
      </c>
      <c r="V11" s="30">
        <f>+(F11+F10+F9+F8+F7)/5</f>
        <v>5.95384415223264</v>
      </c>
      <c r="W11" s="37">
        <f t="shared" si="3"/>
        <v>1.5352484019942798</v>
      </c>
      <c r="X11" s="3">
        <v>5</v>
      </c>
    </row>
    <row r="12" spans="2:46" ht="15.4" customHeight="1" thickBot="1" x14ac:dyDescent="0.25">
      <c r="B12" s="11" t="s">
        <v>28</v>
      </c>
      <c r="C12" s="38">
        <f>AVERAGE([1]červen!B6:B35)</f>
        <v>27.766666666666666</v>
      </c>
      <c r="D12" s="39">
        <f>AVERAGE([1]červen!C6:C35)</f>
        <v>14.393333333333336</v>
      </c>
      <c r="E12" s="39">
        <f>AVERAGE([1]červen!D6:D35)</f>
        <v>12.473333333333331</v>
      </c>
      <c r="F12" s="39">
        <f>AVERAGE([1]červen!H6:H35)</f>
        <v>21.433333333333337</v>
      </c>
      <c r="G12" s="39">
        <f>MAX([1]červen!B6:B35)</f>
        <v>33.200000000000003</v>
      </c>
      <c r="H12" s="40" t="str">
        <f>CONCATENATE(VLOOKUP(G12,[1]červen!$B$6:$O$36,14,FALSE),".",X12,".")</f>
        <v>26.6.</v>
      </c>
      <c r="I12" s="39">
        <f>MIN([1]červen!C6:D35)</f>
        <v>5.2</v>
      </c>
      <c r="J12" s="33" t="str">
        <f>CONCATENATE(VLOOKUP(I12,[1]červen!$D$6:$O$36,12,FALSE),".",X12,".")</f>
        <v>1.6.</v>
      </c>
      <c r="K12" s="38">
        <f>SUM([1]červen!I6:I35)</f>
        <v>66.100000000000009</v>
      </c>
      <c r="L12" s="39">
        <f>MAX([1]červen!I6:I35)</f>
        <v>35.5</v>
      </c>
      <c r="M12" s="33" t="str">
        <f>CONCATENATE(VLOOKUP(L12,[1]červen!$I$6:$O$36,7,FALSE),".",X12,".")</f>
        <v>13.6.</v>
      </c>
      <c r="N12" s="48">
        <v>105</v>
      </c>
      <c r="O12" s="49">
        <f t="shared" si="0"/>
        <v>62.952380952380963</v>
      </c>
      <c r="P12" s="50">
        <v>390</v>
      </c>
      <c r="Q12" s="49">
        <f t="shared" si="4"/>
        <v>470</v>
      </c>
      <c r="R12" s="49">
        <f t="shared" si="1"/>
        <v>120.51282051282051</v>
      </c>
      <c r="S12" s="49">
        <v>16.3487875</v>
      </c>
      <c r="T12" s="49">
        <f t="shared" si="2"/>
        <v>5.0845458333333369</v>
      </c>
      <c r="U12" s="49">
        <v>6.4069610418652996</v>
      </c>
      <c r="V12" s="51">
        <f>+(F12+F11+F10+F9+F8+F7)/6</f>
        <v>8.533759015749423</v>
      </c>
      <c r="W12" s="52">
        <f t="shared" si="3"/>
        <v>2.1267979738841234</v>
      </c>
      <c r="X12" s="3">
        <v>6</v>
      </c>
    </row>
    <row r="13" spans="2:46" ht="15.4" customHeight="1" x14ac:dyDescent="0.2">
      <c r="B13" s="6" t="s">
        <v>29</v>
      </c>
      <c r="C13" s="20">
        <f>AVERAGE([1]červenec!B6:B36)</f>
        <v>26.380645161290317</v>
      </c>
      <c r="D13" s="21">
        <f>AVERAGE([1]červenec!C6:C36)</f>
        <v>12.306451612903228</v>
      </c>
      <c r="E13" s="21">
        <f>AVERAGE([1]červenec!D6:D36)</f>
        <v>10.451612903225806</v>
      </c>
      <c r="F13" s="21">
        <f>AVERAGE([1]červenec!H6:H36)</f>
        <v>19.015322580645162</v>
      </c>
      <c r="G13" s="21">
        <f>MAX([1]červenec!B6:B36)</f>
        <v>34.299999999999997</v>
      </c>
      <c r="H13" s="46" t="str">
        <f>CONCATENATE(VLOOKUP(G13,[1]červenec!$B$6:$O$36,14,FALSE),".",X13,".")</f>
        <v>1.7.</v>
      </c>
      <c r="I13" s="21">
        <f>MIN([1]červenec!C6:D36)</f>
        <v>4.5999999999999996</v>
      </c>
      <c r="J13" s="24" t="str">
        <f>CONCATENATE(VLOOKUP(I13,[1]červenec!$D$6:$O$36,12,FALSE),".",X13,".")</f>
        <v>8.7.</v>
      </c>
      <c r="K13" s="20">
        <f>SUM([1]červenec!I6:I36)</f>
        <v>74.299999999999983</v>
      </c>
      <c r="L13" s="21">
        <f>MAX([1]červenec!I6:I36)</f>
        <v>46.3</v>
      </c>
      <c r="M13" s="24" t="str">
        <f>CONCATENATE(VLOOKUP(L13,[1]červenec!$I$6:$O$36,7,FALSE),".",X13,".")</f>
        <v>30.7.</v>
      </c>
      <c r="N13" s="53">
        <v>109</v>
      </c>
      <c r="O13" s="54">
        <f t="shared" si="0"/>
        <v>68.165137614678883</v>
      </c>
      <c r="P13" s="55">
        <v>499</v>
      </c>
      <c r="Q13" s="54">
        <f t="shared" si="4"/>
        <v>544.29999999999995</v>
      </c>
      <c r="R13" s="54">
        <f t="shared" si="1"/>
        <v>109.07815631262525</v>
      </c>
      <c r="S13" s="54">
        <v>18.150020161290321</v>
      </c>
      <c r="T13" s="54">
        <f t="shared" si="2"/>
        <v>0.86530241935484042</v>
      </c>
      <c r="U13" s="54">
        <v>8.0845409160688728</v>
      </c>
      <c r="V13" s="39">
        <f>+(F13+F12+F11+F10+F9+F8+F7)/7</f>
        <v>10.031125239305956</v>
      </c>
      <c r="W13" s="56">
        <f t="shared" si="3"/>
        <v>1.946584323237083</v>
      </c>
      <c r="X13" s="3">
        <v>7</v>
      </c>
    </row>
    <row r="14" spans="2:46" ht="15.4" customHeight="1" x14ac:dyDescent="0.2">
      <c r="B14" s="11" t="s">
        <v>30</v>
      </c>
      <c r="C14" s="29">
        <f>AVERAGE([1]srpen!B6:B36)</f>
        <v>26.561290322580653</v>
      </c>
      <c r="D14" s="30">
        <f>AVERAGE([1]srpen!C6:C36)</f>
        <v>14.174193548387098</v>
      </c>
      <c r="E14" s="30">
        <f>AVERAGE([1]srpen!D6:D36)</f>
        <v>12.809677419354838</v>
      </c>
      <c r="F14" s="30">
        <f>AVERAGE([1]srpen!H6:H36)</f>
        <v>19.836290322580645</v>
      </c>
      <c r="G14" s="30">
        <f>MAX([1]srpen!B6:B36)</f>
        <v>32</v>
      </c>
      <c r="H14" s="31" t="str">
        <f>CONCATENATE(VLOOKUP(G14,[1]srpen!$B$6:$O$36,14,FALSE),".",X14,".")</f>
        <v>29.8.</v>
      </c>
      <c r="I14" s="30">
        <f>MIN([1]srpen!C6:D36)</f>
        <v>5.6</v>
      </c>
      <c r="J14" s="32" t="str">
        <f>CONCATENATE(VLOOKUP(I14,[1]srpen!$D$6:$O$36,12,FALSE),".",X14,".")</f>
        <v>15.8.</v>
      </c>
      <c r="K14" s="29">
        <f>SUM([1]srpen!I6:I36)</f>
        <v>133</v>
      </c>
      <c r="L14" s="30">
        <f>MAX([1]srpen!I6:I36)</f>
        <v>44.2</v>
      </c>
      <c r="M14" s="33" t="str">
        <f>CONCATENATE(VLOOKUP(L14,[1]srpen!$I$6:$O$36,7,FALSE),".",X14,".")</f>
        <v>12.8.</v>
      </c>
      <c r="N14" s="34">
        <v>90</v>
      </c>
      <c r="O14" s="35">
        <f t="shared" si="0"/>
        <v>147.77777777777777</v>
      </c>
      <c r="P14" s="36">
        <v>589</v>
      </c>
      <c r="Q14" s="35">
        <f t="shared" si="4"/>
        <v>677.3</v>
      </c>
      <c r="R14" s="35">
        <f t="shared" si="1"/>
        <v>114.99151103565364</v>
      </c>
      <c r="S14" s="35">
        <v>17.540262096774196</v>
      </c>
      <c r="T14" s="35">
        <f t="shared" si="2"/>
        <v>2.2960282258064488</v>
      </c>
      <c r="U14" s="35">
        <v>9.2665060636570384</v>
      </c>
      <c r="V14" s="30">
        <f>+(F14+F13+F12+F11+F10+F9+F8+F7)/8</f>
        <v>11.25677087471529</v>
      </c>
      <c r="W14" s="37">
        <f t="shared" si="3"/>
        <v>1.9902648110582515</v>
      </c>
      <c r="X14" s="3">
        <v>8</v>
      </c>
    </row>
    <row r="15" spans="2:46" ht="15.4" customHeight="1" thickBot="1" x14ac:dyDescent="0.25">
      <c r="B15" s="11" t="s">
        <v>31</v>
      </c>
      <c r="C15" s="38">
        <f>AVERAGE([1]září!B6:B35)</f>
        <v>19.936666666666664</v>
      </c>
      <c r="D15" s="39">
        <f>AVERAGE([1]září!C6:C35)</f>
        <v>8.7366666666666681</v>
      </c>
      <c r="E15" s="39">
        <f>AVERAGE([1]září!D6:D35)</f>
        <v>7.67</v>
      </c>
      <c r="F15" s="39">
        <f>AVERAGE([1]září!H6:H35)</f>
        <v>14.166666666666668</v>
      </c>
      <c r="G15" s="39">
        <f>MAX([1]září!B6:B35)</f>
        <v>30.8</v>
      </c>
      <c r="H15" s="40" t="str">
        <f>CONCATENATE(VLOOKUP(G15,[1]září!$B$6:$O$36,14,FALSE),".",X15,".")</f>
        <v>1.9.</v>
      </c>
      <c r="I15" s="39">
        <f>MIN([1]září!C6:D35)</f>
        <v>-0.2</v>
      </c>
      <c r="J15" s="33" t="str">
        <f>CONCATENATE(VLOOKUP(I15,[1]září!$D$6:$O$36,12,FALSE),".",X15,".")</f>
        <v>21.9.</v>
      </c>
      <c r="K15" s="38">
        <f>SUM([1]září!I6:I35)</f>
        <v>86.199999999999989</v>
      </c>
      <c r="L15" s="39">
        <f>MAX([1]září!I6:I35)</f>
        <v>26.6</v>
      </c>
      <c r="M15" s="33" t="str">
        <f>CONCATENATE(VLOOKUP(L15,[1]září!$I$6:$O$36,7,FALSE),".",X15,".")</f>
        <v>8.9.</v>
      </c>
      <c r="N15" s="41">
        <v>81</v>
      </c>
      <c r="O15" s="42">
        <f t="shared" si="0"/>
        <v>106.41975308641973</v>
      </c>
      <c r="P15" s="43">
        <v>670</v>
      </c>
      <c r="Q15" s="42">
        <f t="shared" si="4"/>
        <v>763.5</v>
      </c>
      <c r="R15" s="42">
        <f t="shared" si="1"/>
        <v>113.95522388059702</v>
      </c>
      <c r="S15" s="42">
        <v>13.121854166666669</v>
      </c>
      <c r="T15" s="42">
        <f t="shared" si="2"/>
        <v>1.044812499999999</v>
      </c>
      <c r="U15" s="42">
        <v>9.694878075102551</v>
      </c>
      <c r="V15" s="44">
        <f>+(F15+F14+F13+F12+F11+F10+F9+F8+F7)/9</f>
        <v>11.580092629376557</v>
      </c>
      <c r="W15" s="45">
        <f t="shared" si="3"/>
        <v>1.8852145542740057</v>
      </c>
      <c r="X15" s="3">
        <v>9</v>
      </c>
    </row>
    <row r="16" spans="2:46" ht="15.4" customHeight="1" x14ac:dyDescent="0.2">
      <c r="B16" s="6" t="s">
        <v>32</v>
      </c>
      <c r="C16" s="20">
        <f>AVERAGE([1]říjen!B6:B36)</f>
        <v>17.025806451612901</v>
      </c>
      <c r="D16" s="21">
        <f>AVERAGE([1]říjen!C6:C36)</f>
        <v>6.6516129032258062</v>
      </c>
      <c r="E16" s="21">
        <f>AVERAGE([1]říjen!D6:D36)</f>
        <v>5.3516129032258055</v>
      </c>
      <c r="F16" s="21">
        <f>AVERAGE([1]říjen!H6:H36)</f>
        <v>11.63306451612903</v>
      </c>
      <c r="G16" s="21">
        <f>MAX([1]říjen!B6:B36)</f>
        <v>26.1</v>
      </c>
      <c r="H16" s="46" t="str">
        <f>CONCATENATE(VLOOKUP(G16,[1]říjen!$B$6:$O$36,14,FALSE),".",X16,".")</f>
        <v>24.10.</v>
      </c>
      <c r="I16" s="21">
        <f>MIN([1]říjen!C6:D36)</f>
        <v>-5.4</v>
      </c>
      <c r="J16" s="24" t="str">
        <f>CONCATENATE(VLOOKUP(I16,[1]říjen!$D$6:$O$36,12,FALSE),".",X16,".")</f>
        <v>7.10.</v>
      </c>
      <c r="K16" s="20">
        <f>SUM([1]říjen!I6:I36)</f>
        <v>44.499999999999993</v>
      </c>
      <c r="L16" s="21">
        <f>MAX([1]říjen!I6:I36)</f>
        <v>12.2</v>
      </c>
      <c r="M16" s="24" t="str">
        <f>CONCATENATE(VLOOKUP(L16,[1]říjen!$I$6:$O$36,7,FALSE),".",X16,".")</f>
        <v>9.10.</v>
      </c>
      <c r="N16" s="25">
        <v>50</v>
      </c>
      <c r="O16" s="26">
        <f t="shared" si="0"/>
        <v>88.999999999999986</v>
      </c>
      <c r="P16" s="47">
        <v>720</v>
      </c>
      <c r="Q16" s="26">
        <f t="shared" si="4"/>
        <v>808</v>
      </c>
      <c r="R16" s="26">
        <f t="shared" si="1"/>
        <v>112.22222222222223</v>
      </c>
      <c r="S16" s="26">
        <v>8.9263830645161288</v>
      </c>
      <c r="T16" s="26">
        <f t="shared" si="2"/>
        <v>2.7066814516129014</v>
      </c>
      <c r="U16" s="26">
        <v>9.61802857404391</v>
      </c>
      <c r="V16" s="21">
        <f>+(F16+F15+F14+F13+F12+F11+F10+F9+F8+F7)/10</f>
        <v>11.585389818051803</v>
      </c>
      <c r="W16" s="28">
        <f t="shared" si="3"/>
        <v>1.9673612440078934</v>
      </c>
      <c r="X16" s="3">
        <v>10</v>
      </c>
    </row>
    <row r="17" spans="2:24" ht="15.4" customHeight="1" x14ac:dyDescent="0.2">
      <c r="B17" s="11" t="s">
        <v>33</v>
      </c>
      <c r="C17" s="38">
        <f>AVERAGE([1]listopad!B6:B35)</f>
        <v>12.283333333333333</v>
      </c>
      <c r="D17" s="39">
        <f>AVERAGE([1]listopad!C6:C35)</f>
        <v>5.0833333333333339</v>
      </c>
      <c r="E17" s="39">
        <f>AVERAGE([1]listopad!D6:D35)</f>
        <v>3.6833333333333331</v>
      </c>
      <c r="F17" s="39">
        <f>AVERAGE([1]listopad!H6:H35)</f>
        <v>8.7733333333333334</v>
      </c>
      <c r="G17" s="39">
        <f>MAX([1]listopad!B6:B35)</f>
        <v>18.2</v>
      </c>
      <c r="H17" s="40" t="str">
        <f>CONCATENATE(VLOOKUP(G17,[1]listopad!$B$6:$O$36,14,FALSE),".",X17,".")</f>
        <v>4.11.</v>
      </c>
      <c r="I17" s="39">
        <f>MIN([1]listopad!C6:D35)</f>
        <v>-8.6999999999999993</v>
      </c>
      <c r="J17" s="33" t="str">
        <f>CONCATENATE(VLOOKUP(I17,[1]listopad!$D$6:$O$36,12,FALSE),".",X17,".")</f>
        <v>1.11.</v>
      </c>
      <c r="K17" s="38">
        <f>SUM([1]listopad!I6:I35)</f>
        <v>46.6</v>
      </c>
      <c r="L17" s="39">
        <f>MAX([1]listopad!I6:I35)</f>
        <v>16.600000000000001</v>
      </c>
      <c r="M17" s="33" t="str">
        <f>CONCATENATE(VLOOKUP(L17,[1]listopad!$I$6:$O$36,7,FALSE),".",X17,".")</f>
        <v>13.11.</v>
      </c>
      <c r="N17" s="34">
        <v>54</v>
      </c>
      <c r="O17" s="35">
        <f t="shared" si="0"/>
        <v>86.296296296296305</v>
      </c>
      <c r="P17" s="36">
        <v>774</v>
      </c>
      <c r="Q17" s="35">
        <f t="shared" si="4"/>
        <v>854.6</v>
      </c>
      <c r="R17" s="35">
        <f t="shared" si="1"/>
        <v>110.41343669250648</v>
      </c>
      <c r="S17" s="35">
        <v>3.8950041666666677</v>
      </c>
      <c r="T17" s="35">
        <f t="shared" si="2"/>
        <v>4.8783291666666653</v>
      </c>
      <c r="U17" s="35">
        <v>9.0977536279187081</v>
      </c>
      <c r="V17" s="30">
        <f>+(F17+F16+F15+F14+F13+F12+F11+F10+F9+F8+F7)/11</f>
        <v>11.329748319441034</v>
      </c>
      <c r="W17" s="37">
        <f t="shared" si="3"/>
        <v>2.2319946915223259</v>
      </c>
      <c r="X17" s="3">
        <v>11</v>
      </c>
    </row>
    <row r="18" spans="2:24" ht="15.4" customHeight="1" thickBot="1" x14ac:dyDescent="0.25">
      <c r="B18" s="10" t="s">
        <v>34</v>
      </c>
      <c r="C18" s="57">
        <f>AVERAGE([1]prosinec!B6:B36)</f>
        <v>6.7387096774193553</v>
      </c>
      <c r="D18" s="58">
        <f>AVERAGE([1]prosinec!C6:C36)</f>
        <v>0.50645161290322582</v>
      </c>
      <c r="E18" s="58">
        <f>AVERAGE([1]prosinec!D6:D36)</f>
        <v>-0.64193548387096766</v>
      </c>
      <c r="F18" s="58">
        <f>AVERAGE([1]prosinec!H6:H36)</f>
        <v>4.0233870967741936</v>
      </c>
      <c r="G18" s="58">
        <f>MAX([1]prosinec!B6:B36)</f>
        <v>17.8</v>
      </c>
      <c r="H18" s="59" t="str">
        <f>CONCATENATE(VLOOKUP(G18,[1]prosinec!$B$6:$O$36,14,FALSE),".",X18,".")</f>
        <v>18.12.</v>
      </c>
      <c r="I18" s="58">
        <f>MIN([1]prosinec!C6:D36)</f>
        <v>-12.3</v>
      </c>
      <c r="J18" s="60" t="str">
        <f>CONCATENATE(VLOOKUP(I18,[1]prosinec!$D$6:$O$36,12,FALSE),".",X18,".")</f>
        <v>11.12.</v>
      </c>
      <c r="K18" s="57">
        <f>SUM([1]prosinec!I6:I36)</f>
        <v>70.600000000000009</v>
      </c>
      <c r="L18" s="58">
        <f>MAX([1]prosinec!I6:I36)</f>
        <v>29.9</v>
      </c>
      <c r="M18" s="60" t="str">
        <f>CONCATENATE(VLOOKUP(L18,[1]prosinec!$I$6:$O$36,7,FALSE),".",X18,".")</f>
        <v>21.12.</v>
      </c>
      <c r="N18" s="48">
        <v>47</v>
      </c>
      <c r="O18" s="49">
        <f t="shared" si="0"/>
        <v>150.21276595744683</v>
      </c>
      <c r="P18" s="50">
        <v>821</v>
      </c>
      <c r="Q18" s="49">
        <f t="shared" si="4"/>
        <v>925.2</v>
      </c>
      <c r="R18" s="49">
        <f t="shared" si="1"/>
        <v>112.69183922046287</v>
      </c>
      <c r="S18" s="49">
        <v>-0.12562500000000007</v>
      </c>
      <c r="T18" s="49">
        <f t="shared" si="2"/>
        <v>4.1490120967741939</v>
      </c>
      <c r="U18" s="49">
        <v>8.3291387422588166</v>
      </c>
      <c r="V18" s="51">
        <f>+(F18+F17+F16+F15+F14+F13+F12+F11+F10+F9+F8+F7)/12</f>
        <v>10.720884884218796</v>
      </c>
      <c r="W18" s="52">
        <f t="shared" si="3"/>
        <v>2.3917461419599793</v>
      </c>
      <c r="X18" s="3">
        <v>12</v>
      </c>
    </row>
    <row r="19" spans="2:24" ht="15.4" customHeight="1" thickBot="1" x14ac:dyDescent="0.25">
      <c r="B19" s="61" t="s">
        <v>35</v>
      </c>
      <c r="C19" s="62">
        <f>AVERAGE(C7:C18)</f>
        <v>15.880518940798419</v>
      </c>
      <c r="D19" s="62">
        <f>AVERAGE(D7:D18)</f>
        <v>5.6089174038172915</v>
      </c>
      <c r="E19" s="62">
        <f>AVERAGE(E7:E18)</f>
        <v>4.069175583099387</v>
      </c>
      <c r="F19" s="62">
        <f>AVERAGE(F7:F18)</f>
        <v>10.720884884218798</v>
      </c>
      <c r="G19" s="62">
        <f>MAX(G7:G18)</f>
        <v>34.299999999999997</v>
      </c>
      <c r="H19" s="63" t="str">
        <f>VLOOKUP(G19,G7:H18,2,FALSE)</f>
        <v>1.7.</v>
      </c>
      <c r="I19" s="62">
        <f>MIN(I7:I18)</f>
        <v>-18.5</v>
      </c>
      <c r="J19" s="63" t="str">
        <f>VLOOKUP(I19,I7:J18,2,FALSE)</f>
        <v>7.1.</v>
      </c>
      <c r="K19" s="64">
        <f>SUM(K7:K18)</f>
        <v>925.2</v>
      </c>
      <c r="L19" s="62">
        <f>MAX(L7:L18)</f>
        <v>53</v>
      </c>
      <c r="M19" s="63" t="str">
        <f>VLOOKUP(L19,L7:M18,2,FALSE)</f>
        <v>28.5.</v>
      </c>
      <c r="N19" s="65">
        <v>821</v>
      </c>
      <c r="O19" s="66">
        <f t="shared" si="0"/>
        <v>112.69183922046287</v>
      </c>
      <c r="P19" s="67">
        <v>821</v>
      </c>
      <c r="Q19" s="66">
        <f>+K19</f>
        <v>925.2</v>
      </c>
      <c r="R19" s="67"/>
      <c r="S19" s="66">
        <v>8.3000000000000007</v>
      </c>
      <c r="T19" s="66">
        <f t="shared" si="2"/>
        <v>2.4208848842187969</v>
      </c>
      <c r="U19" s="67"/>
      <c r="V19" s="68"/>
      <c r="W19" s="69"/>
    </row>
    <row r="20" spans="2:24" ht="15.4" customHeight="1" x14ac:dyDescent="0.2"/>
    <row r="21" spans="2:24" ht="15.4" customHeight="1" x14ac:dyDescent="0.2"/>
    <row r="22" spans="2:24" ht="15.4" customHeight="1" thickBot="1" x14ac:dyDescent="0.25">
      <c r="B22" s="2" t="s">
        <v>43</v>
      </c>
    </row>
    <row r="23" spans="2:24" ht="15.4" customHeight="1" thickBot="1" x14ac:dyDescent="0.25">
      <c r="B23" s="109"/>
      <c r="C23" s="8"/>
      <c r="D23" s="8"/>
      <c r="E23" s="8"/>
      <c r="F23" s="8"/>
      <c r="G23" s="109"/>
      <c r="H23" s="7" t="s">
        <v>5</v>
      </c>
      <c r="I23" s="8"/>
      <c r="J23" s="8"/>
      <c r="K23" s="8"/>
    </row>
    <row r="24" spans="2:24" ht="15.4" customHeight="1" x14ac:dyDescent="0.2">
      <c r="B24" s="107"/>
      <c r="C24" s="106"/>
      <c r="D24" s="104"/>
      <c r="E24" s="106" t="s">
        <v>42</v>
      </c>
      <c r="F24" s="108"/>
      <c r="I24" s="107"/>
      <c r="J24" s="106"/>
      <c r="K24" s="104"/>
      <c r="L24" s="106" t="s">
        <v>42</v>
      </c>
      <c r="M24" s="105"/>
      <c r="N24" s="104"/>
      <c r="O24" s="103"/>
    </row>
    <row r="25" spans="2:24" ht="15.4" customHeight="1" thickBot="1" x14ac:dyDescent="0.25">
      <c r="B25" s="10"/>
      <c r="C25" s="102" t="s">
        <v>39</v>
      </c>
      <c r="D25" s="101">
        <f>VALUE(K2)</f>
        <v>2019</v>
      </c>
      <c r="E25" s="102" t="s">
        <v>41</v>
      </c>
      <c r="F25" s="101" t="s">
        <v>40</v>
      </c>
      <c r="G25" s="101" t="s">
        <v>36</v>
      </c>
      <c r="I25" s="10"/>
      <c r="J25" s="102" t="s">
        <v>39</v>
      </c>
      <c r="K25" s="101">
        <f>VALUE(K2)</f>
        <v>2019</v>
      </c>
      <c r="L25" s="102" t="s">
        <v>38</v>
      </c>
      <c r="M25" s="101" t="s">
        <v>37</v>
      </c>
      <c r="N25" s="101" t="s">
        <v>36</v>
      </c>
      <c r="O25" s="100" t="s">
        <v>21</v>
      </c>
    </row>
    <row r="26" spans="2:24" ht="15.4" customHeight="1" x14ac:dyDescent="0.2">
      <c r="B26" s="90" t="s">
        <v>23</v>
      </c>
      <c r="C26" s="92">
        <v>-1.5897580645161289</v>
      </c>
      <c r="D26" s="91">
        <f t="shared" ref="D26:D37" si="5">+F7</f>
        <v>-1.5282258064516128</v>
      </c>
      <c r="E26" s="92">
        <v>-1.5897580645161289</v>
      </c>
      <c r="F26" s="91">
        <f>+F7</f>
        <v>-1.5282258064516128</v>
      </c>
      <c r="G26" s="26">
        <f t="shared" ref="G26:G38" si="6">+D26-C26</f>
        <v>6.1532258064516121E-2</v>
      </c>
      <c r="I26" s="90" t="s">
        <v>23</v>
      </c>
      <c r="J26" s="89">
        <v>39</v>
      </c>
      <c r="K26" s="88">
        <f t="shared" ref="K26:K37" si="7">+K7</f>
        <v>46.4</v>
      </c>
      <c r="L26" s="89">
        <v>39</v>
      </c>
      <c r="M26" s="88">
        <f>+K26</f>
        <v>46.4</v>
      </c>
      <c r="N26" s="88">
        <f t="shared" ref="N26:N38" si="8">+K26-J26</f>
        <v>7.3999999999999986</v>
      </c>
      <c r="O26" s="88">
        <f t="shared" ref="O26:O38" si="9">+K26/J26*100</f>
        <v>118.97435897435898</v>
      </c>
    </row>
    <row r="27" spans="2:24" ht="15.4" customHeight="1" x14ac:dyDescent="0.2">
      <c r="B27" s="71" t="s">
        <v>24</v>
      </c>
      <c r="C27" s="87">
        <v>-0.81134382945336081</v>
      </c>
      <c r="D27" s="81">
        <f t="shared" si="5"/>
        <v>2.9848214285714287</v>
      </c>
      <c r="E27" s="87">
        <v>-1.2005509469847451</v>
      </c>
      <c r="F27" s="81">
        <f>AVERAGE(F7:F8)</f>
        <v>0.72829781105990798</v>
      </c>
      <c r="G27" s="54">
        <f t="shared" si="6"/>
        <v>3.7961652580247893</v>
      </c>
      <c r="I27" s="71" t="s">
        <v>24</v>
      </c>
      <c r="J27" s="84">
        <v>39</v>
      </c>
      <c r="K27" s="78">
        <f t="shared" si="7"/>
        <v>41.699999999999996</v>
      </c>
      <c r="L27" s="84">
        <v>78</v>
      </c>
      <c r="M27" s="78">
        <f>SUM(K26:K27)</f>
        <v>88.1</v>
      </c>
      <c r="N27" s="78">
        <f t="shared" si="8"/>
        <v>2.6999999999999957</v>
      </c>
      <c r="O27" s="78">
        <f t="shared" si="9"/>
        <v>106.92307692307692</v>
      </c>
    </row>
    <row r="28" spans="2:24" ht="15.4" customHeight="1" thickBot="1" x14ac:dyDescent="0.25">
      <c r="B28" s="71" t="s">
        <v>25</v>
      </c>
      <c r="C28" s="94">
        <v>3.1471975806451615</v>
      </c>
      <c r="D28" s="81">
        <f t="shared" si="5"/>
        <v>6.3048387096774192</v>
      </c>
      <c r="E28" s="94">
        <v>0.2486985622252238</v>
      </c>
      <c r="F28" s="81">
        <f>AVERAGE(F7:F9)</f>
        <v>2.587144777265745</v>
      </c>
      <c r="G28" s="54">
        <f t="shared" si="6"/>
        <v>3.1576411290322577</v>
      </c>
      <c r="I28" s="71" t="s">
        <v>25</v>
      </c>
      <c r="J28" s="93">
        <v>48</v>
      </c>
      <c r="K28" s="78">
        <f t="shared" si="7"/>
        <v>39.999999999999993</v>
      </c>
      <c r="L28" s="93">
        <v>126</v>
      </c>
      <c r="M28" s="78">
        <f>SUM(K26:K28)</f>
        <v>128.1</v>
      </c>
      <c r="N28" s="78">
        <f t="shared" si="8"/>
        <v>-8.0000000000000071</v>
      </c>
      <c r="O28" s="78">
        <f t="shared" si="9"/>
        <v>83.333333333333314</v>
      </c>
    </row>
    <row r="29" spans="2:24" ht="15.4" customHeight="1" x14ac:dyDescent="0.2">
      <c r="B29" s="70" t="s">
        <v>26</v>
      </c>
      <c r="C29" s="92">
        <v>8.0502499999999984</v>
      </c>
      <c r="D29" s="91">
        <f t="shared" si="5"/>
        <v>10.470689655172412</v>
      </c>
      <c r="E29" s="92">
        <v>2.1990864216689174</v>
      </c>
      <c r="F29" s="91">
        <f>AVERAGE(F7:F10)</f>
        <v>4.5580309967424117</v>
      </c>
      <c r="G29" s="91">
        <f t="shared" si="6"/>
        <v>2.4204396551724141</v>
      </c>
      <c r="I29" s="70" t="s">
        <v>26</v>
      </c>
      <c r="J29" s="89">
        <v>59</v>
      </c>
      <c r="K29" s="88">
        <f t="shared" si="7"/>
        <v>85.1</v>
      </c>
      <c r="L29" s="89">
        <v>185</v>
      </c>
      <c r="M29" s="88">
        <f>SUM(K26:K29)</f>
        <v>213.2</v>
      </c>
      <c r="N29" s="88">
        <f t="shared" si="8"/>
        <v>26.099999999999994</v>
      </c>
      <c r="O29" s="88">
        <f t="shared" si="9"/>
        <v>144.23728813559319</v>
      </c>
    </row>
    <row r="30" spans="2:24" ht="15.4" customHeight="1" x14ac:dyDescent="0.2">
      <c r="B30" s="71" t="s">
        <v>27</v>
      </c>
      <c r="C30" s="87">
        <v>13.296633064516129</v>
      </c>
      <c r="D30" s="81">
        <f t="shared" si="5"/>
        <v>11.537096774193552</v>
      </c>
      <c r="E30" s="87">
        <v>4.4185957502383602</v>
      </c>
      <c r="F30" s="81">
        <f>AVERAGE(F7:F11)</f>
        <v>5.9538441522326391</v>
      </c>
      <c r="G30" s="81">
        <f t="shared" si="6"/>
        <v>-1.7595362903225773</v>
      </c>
      <c r="I30" s="71" t="s">
        <v>27</v>
      </c>
      <c r="J30" s="84">
        <v>100</v>
      </c>
      <c r="K30" s="78">
        <f t="shared" si="7"/>
        <v>190.7</v>
      </c>
      <c r="L30" s="84">
        <v>285</v>
      </c>
      <c r="M30" s="78">
        <f>SUM(K26:K30)</f>
        <v>403.9</v>
      </c>
      <c r="N30" s="78">
        <f t="shared" si="8"/>
        <v>90.699999999999989</v>
      </c>
      <c r="O30" s="78">
        <f t="shared" si="9"/>
        <v>190.7</v>
      </c>
    </row>
    <row r="31" spans="2:24" ht="15.4" customHeight="1" thickBot="1" x14ac:dyDescent="0.25">
      <c r="B31" s="98" t="s">
        <v>28</v>
      </c>
      <c r="C31" s="82">
        <v>16.3487875</v>
      </c>
      <c r="D31" s="99">
        <f t="shared" si="5"/>
        <v>21.433333333333337</v>
      </c>
      <c r="E31" s="82">
        <v>6.4069610418652996</v>
      </c>
      <c r="F31" s="99">
        <f>AVERAGE(F7:F12)</f>
        <v>8.533759015749423</v>
      </c>
      <c r="G31" s="99">
        <f t="shared" si="6"/>
        <v>5.0845458333333369</v>
      </c>
      <c r="I31" s="98" t="s">
        <v>28</v>
      </c>
      <c r="J31" s="79">
        <v>105</v>
      </c>
      <c r="K31" s="97">
        <f t="shared" si="7"/>
        <v>66.100000000000009</v>
      </c>
      <c r="L31" s="79">
        <v>390</v>
      </c>
      <c r="M31" s="97">
        <f>SUM(K26:K31)</f>
        <v>470</v>
      </c>
      <c r="N31" s="97">
        <f t="shared" si="8"/>
        <v>-38.899999999999991</v>
      </c>
      <c r="O31" s="97">
        <f t="shared" si="9"/>
        <v>62.952380952380963</v>
      </c>
    </row>
    <row r="32" spans="2:24" ht="15.4" customHeight="1" x14ac:dyDescent="0.2">
      <c r="B32" s="80" t="s">
        <v>29</v>
      </c>
      <c r="C32" s="96">
        <v>18.150020161290321</v>
      </c>
      <c r="D32" s="81">
        <f t="shared" si="5"/>
        <v>19.015322580645162</v>
      </c>
      <c r="E32" s="96">
        <v>8.0845409160688728</v>
      </c>
      <c r="F32" s="81">
        <f>AVERAGE(F7:F13)</f>
        <v>10.031125239305956</v>
      </c>
      <c r="G32" s="81">
        <f t="shared" si="6"/>
        <v>0.86530241935484042</v>
      </c>
      <c r="I32" s="80" t="s">
        <v>29</v>
      </c>
      <c r="J32" s="95">
        <v>109</v>
      </c>
      <c r="K32" s="78">
        <f t="shared" si="7"/>
        <v>74.299999999999983</v>
      </c>
      <c r="L32" s="95">
        <v>499</v>
      </c>
      <c r="M32" s="78">
        <f>SUM(K26:K32)</f>
        <v>544.29999999999995</v>
      </c>
      <c r="N32" s="78">
        <f t="shared" si="8"/>
        <v>-34.700000000000017</v>
      </c>
      <c r="O32" s="78">
        <f t="shared" si="9"/>
        <v>68.165137614678883</v>
      </c>
    </row>
    <row r="33" spans="2:15" ht="15.4" customHeight="1" x14ac:dyDescent="0.2">
      <c r="B33" s="80" t="s">
        <v>30</v>
      </c>
      <c r="C33" s="87">
        <v>17.540262096774196</v>
      </c>
      <c r="D33" s="81">
        <f t="shared" si="5"/>
        <v>19.836290322580645</v>
      </c>
      <c r="E33" s="87">
        <v>9.2665060636570384</v>
      </c>
      <c r="F33" s="81">
        <f>AVERAGE(F7:F14)</f>
        <v>11.256770874715293</v>
      </c>
      <c r="G33" s="81">
        <f t="shared" si="6"/>
        <v>2.2960282258064488</v>
      </c>
      <c r="I33" s="80" t="s">
        <v>30</v>
      </c>
      <c r="J33" s="84">
        <v>90</v>
      </c>
      <c r="K33" s="78">
        <f t="shared" si="7"/>
        <v>133</v>
      </c>
      <c r="L33" s="84">
        <v>589</v>
      </c>
      <c r="M33" s="78">
        <f>SUM(K26:K33)</f>
        <v>677.3</v>
      </c>
      <c r="N33" s="78">
        <f t="shared" si="8"/>
        <v>43</v>
      </c>
      <c r="O33" s="78">
        <f t="shared" si="9"/>
        <v>147.77777777777777</v>
      </c>
    </row>
    <row r="34" spans="2:15" ht="15.4" customHeight="1" thickBot="1" x14ac:dyDescent="0.25">
      <c r="B34" s="80" t="s">
        <v>31</v>
      </c>
      <c r="C34" s="94">
        <v>13.121854166666669</v>
      </c>
      <c r="D34" s="81">
        <f t="shared" si="5"/>
        <v>14.166666666666668</v>
      </c>
      <c r="E34" s="94">
        <v>9.694878075102551</v>
      </c>
      <c r="F34" s="81">
        <f>AVERAGE(F7:F15)</f>
        <v>11.580092629376558</v>
      </c>
      <c r="G34" s="81">
        <f t="shared" si="6"/>
        <v>1.044812499999999</v>
      </c>
      <c r="I34" s="80" t="s">
        <v>31</v>
      </c>
      <c r="J34" s="93">
        <v>81</v>
      </c>
      <c r="K34" s="78">
        <f t="shared" si="7"/>
        <v>86.199999999999989</v>
      </c>
      <c r="L34" s="93">
        <v>670</v>
      </c>
      <c r="M34" s="78">
        <f>SUM(K26:K34)</f>
        <v>763.5</v>
      </c>
      <c r="N34" s="78">
        <f t="shared" si="8"/>
        <v>5.1999999999999886</v>
      </c>
      <c r="O34" s="78">
        <f t="shared" si="9"/>
        <v>106.41975308641973</v>
      </c>
    </row>
    <row r="35" spans="2:15" x14ac:dyDescent="0.2">
      <c r="B35" s="90" t="s">
        <v>32</v>
      </c>
      <c r="C35" s="92">
        <v>8.9263830645161288</v>
      </c>
      <c r="D35" s="91">
        <f t="shared" si="5"/>
        <v>11.63306451612903</v>
      </c>
      <c r="E35" s="92">
        <v>9.61802857404391</v>
      </c>
      <c r="F35" s="91">
        <f>AVERAGE(F7:F16)</f>
        <v>11.585389818051805</v>
      </c>
      <c r="G35" s="91">
        <f t="shared" si="6"/>
        <v>2.7066814516129014</v>
      </c>
      <c r="I35" s="90" t="s">
        <v>32</v>
      </c>
      <c r="J35" s="89">
        <v>50</v>
      </c>
      <c r="K35" s="88">
        <f t="shared" si="7"/>
        <v>44.499999999999993</v>
      </c>
      <c r="L35" s="89">
        <v>720</v>
      </c>
      <c r="M35" s="88">
        <f>SUM(K26:K35)</f>
        <v>808</v>
      </c>
      <c r="N35" s="88">
        <f t="shared" si="8"/>
        <v>-5.5000000000000071</v>
      </c>
      <c r="O35" s="88">
        <f t="shared" si="9"/>
        <v>88.999999999999986</v>
      </c>
    </row>
    <row r="36" spans="2:15" x14ac:dyDescent="0.2">
      <c r="B36" s="85" t="s">
        <v>33</v>
      </c>
      <c r="C36" s="87">
        <v>3.8950041666666677</v>
      </c>
      <c r="D36" s="86">
        <f t="shared" si="5"/>
        <v>8.7733333333333334</v>
      </c>
      <c r="E36" s="87">
        <v>9.0977536279187081</v>
      </c>
      <c r="F36" s="86">
        <f>AVERAGE(F7:F17)</f>
        <v>11.329748319441034</v>
      </c>
      <c r="G36" s="86">
        <f t="shared" si="6"/>
        <v>4.8783291666666653</v>
      </c>
      <c r="I36" s="85" t="s">
        <v>33</v>
      </c>
      <c r="J36" s="84">
        <v>54</v>
      </c>
      <c r="K36" s="83">
        <f t="shared" si="7"/>
        <v>46.6</v>
      </c>
      <c r="L36" s="84">
        <v>774</v>
      </c>
      <c r="M36" s="83">
        <f>SUM(K26:K36)</f>
        <v>854.6</v>
      </c>
      <c r="N36" s="83">
        <f t="shared" si="8"/>
        <v>-7.3999999999999986</v>
      </c>
      <c r="O36" s="83">
        <f t="shared" si="9"/>
        <v>86.296296296296305</v>
      </c>
    </row>
    <row r="37" spans="2:15" ht="13.5" thickBot="1" x14ac:dyDescent="0.25">
      <c r="B37" s="80" t="s">
        <v>34</v>
      </c>
      <c r="C37" s="82">
        <v>-0.12562500000000007</v>
      </c>
      <c r="D37" s="81">
        <f t="shared" si="5"/>
        <v>4.0233870967741936</v>
      </c>
      <c r="E37" s="82">
        <v>8.3291387422588166</v>
      </c>
      <c r="F37" s="81">
        <f>AVERAGE(F7:F18)</f>
        <v>10.720884884218798</v>
      </c>
      <c r="G37" s="81">
        <f t="shared" si="6"/>
        <v>4.1490120967741939</v>
      </c>
      <c r="I37" s="80" t="s">
        <v>34</v>
      </c>
      <c r="J37" s="79">
        <v>47</v>
      </c>
      <c r="K37" s="78">
        <f t="shared" si="7"/>
        <v>70.600000000000009</v>
      </c>
      <c r="L37" s="79">
        <v>821</v>
      </c>
      <c r="M37" s="78">
        <f>SUM(K26:K37)</f>
        <v>925.2</v>
      </c>
      <c r="N37" s="78">
        <f t="shared" si="8"/>
        <v>23.600000000000009</v>
      </c>
      <c r="O37" s="78">
        <f t="shared" si="9"/>
        <v>150.21276595744683</v>
      </c>
    </row>
    <row r="38" spans="2:15" ht="13.5" thickBot="1" x14ac:dyDescent="0.25">
      <c r="B38" s="75" t="s">
        <v>35</v>
      </c>
      <c r="C38" s="77">
        <v>8.3000000000000007</v>
      </c>
      <c r="D38" s="73"/>
      <c r="E38" s="76"/>
      <c r="F38" s="73"/>
      <c r="G38" s="73">
        <f t="shared" si="6"/>
        <v>-8.3000000000000007</v>
      </c>
      <c r="I38" s="75" t="s">
        <v>35</v>
      </c>
      <c r="J38" s="74">
        <v>821</v>
      </c>
      <c r="K38" s="73"/>
      <c r="L38" s="74"/>
      <c r="M38" s="73"/>
      <c r="N38" s="72">
        <f t="shared" si="8"/>
        <v>-821</v>
      </c>
      <c r="O38" s="72">
        <f t="shared" si="9"/>
        <v>0</v>
      </c>
    </row>
  </sheetData>
  <mergeCells count="7">
    <mergeCell ref="N3:W3"/>
    <mergeCell ref="N4:R4"/>
    <mergeCell ref="S4:W4"/>
    <mergeCell ref="N5:O5"/>
    <mergeCell ref="P5:R5"/>
    <mergeCell ref="S5:T5"/>
    <mergeCell ref="U5:W5"/>
  </mergeCells>
  <printOptions gridLinesSet="0"/>
  <pageMargins left="0.51" right="0.45" top="0.98425196850393704" bottom="0.98425196850393704" header="0.51181102362204722" footer="0.51181102362204722"/>
  <pageSetup paperSize="9" pageOrder="overThenDown" orientation="landscape" r:id="rId1"/>
  <headerFooter alignWithMargins="0">
    <oddHeader>&amp;A</oddHeader>
    <oddFooter>Strana &amp;P</oddFooter>
  </headerFooter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1</vt:i4>
      </vt:variant>
      <vt:variant>
        <vt:lpstr>Grafy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měsíce</vt:lpstr>
      <vt:lpstr>Graf1</vt:lpstr>
      <vt:lpstr>Graf2</vt:lpstr>
      <vt:lpstr>Graf3</vt:lpstr>
      <vt:lpstr>Graf4</vt:lpstr>
      <vt:lpstr>měsíce!Oblast_tisku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Macháč</dc:creator>
  <cp:lastModifiedBy>Jan Macháč</cp:lastModifiedBy>
  <dcterms:created xsi:type="dcterms:W3CDTF">2020-01-02T11:58:11Z</dcterms:created>
  <dcterms:modified xsi:type="dcterms:W3CDTF">2020-01-11T13:17:04Z</dcterms:modified>
</cp:coreProperties>
</file>